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pn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\\academsrv\ALL\НАЛИЧИЕ\"/>
    </mc:Choice>
  </mc:AlternateContent>
  <xr:revisionPtr revIDLastSave="0" documentId="13_ncr:1_{B2276272-7D0F-44C7-8745-8FDA471035A2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Лист1" sheetId="1" r:id="rId1"/>
  </sheets>
  <definedNames>
    <definedName name="_xlnm._FilterDatabase" localSheetId="0" hidden="1">Лист1!$S$1:$S$1621</definedName>
    <definedName name="Искусственный_шелк" localSheetId="0">Лист1!#REF!</definedName>
    <definedName name="Корректирующее_бельё" localSheetId="0">Лист1!$B$11</definedName>
    <definedName name="Натуральный_шелк" localSheetId="0">Лист1!#REF!</definedName>
    <definedName name="Одежда" localSheetId="0">Лист1!#REF!</definedName>
    <definedName name="Пляжные_коллекции" localSheetId="0">Лист1!#REF!</definedName>
    <definedName name="Хлопок_и_вискоза" localSheetId="0">Лист1!#REF!</definedName>
    <definedName name="Эротика" localSheetId="0">Лист1!#REF!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453" i="1" l="1"/>
  <c r="Q454" i="1" s="1"/>
  <c r="Q455" i="1" s="1"/>
  <c r="Q456" i="1" s="1"/>
  <c r="Q457" i="1" s="1"/>
  <c r="Q448" i="1"/>
  <c r="Q449" i="1" s="1"/>
  <c r="Q450" i="1" s="1"/>
  <c r="Q451" i="1" s="1"/>
  <c r="Q452" i="1" s="1"/>
  <c r="Q443" i="1"/>
  <c r="Q444" i="1" s="1"/>
  <c r="Q445" i="1" s="1"/>
  <c r="Q446" i="1" s="1"/>
  <c r="Q447" i="1" s="1"/>
  <c r="Q438" i="1"/>
  <c r="Q439" i="1" s="1"/>
  <c r="Q440" i="1" s="1"/>
  <c r="Q441" i="1" s="1"/>
  <c r="Q442" i="1" s="1"/>
  <c r="Q433" i="1"/>
  <c r="Q434" i="1" s="1"/>
  <c r="Q435" i="1" s="1"/>
  <c r="Q436" i="1" s="1"/>
  <c r="Q437" i="1" s="1"/>
  <c r="Q428" i="1"/>
  <c r="Q429" i="1" s="1"/>
  <c r="Q430" i="1" s="1"/>
  <c r="Q431" i="1" s="1"/>
  <c r="Q432" i="1" s="1"/>
  <c r="Q423" i="1"/>
  <c r="Q424" i="1" s="1"/>
  <c r="Q425" i="1" s="1"/>
  <c r="Q426" i="1" s="1"/>
  <c r="Q427" i="1" s="1"/>
  <c r="Q418" i="1"/>
  <c r="Q419" i="1" s="1"/>
  <c r="Q420" i="1" s="1"/>
  <c r="Q421" i="1" s="1"/>
  <c r="Q422" i="1" s="1"/>
  <c r="Q413" i="1"/>
  <c r="Q414" i="1" s="1"/>
  <c r="Q415" i="1" s="1"/>
  <c r="Q416" i="1" s="1"/>
  <c r="Q417" i="1" s="1"/>
  <c r="Q408" i="1"/>
  <c r="Q409" i="1" s="1"/>
  <c r="Q410" i="1" s="1"/>
  <c r="Q411" i="1" s="1"/>
  <c r="Q412" i="1" s="1"/>
  <c r="Q403" i="1"/>
  <c r="Q404" i="1" s="1"/>
  <c r="Q405" i="1" s="1"/>
  <c r="Q406" i="1" s="1"/>
  <c r="Q407" i="1" s="1"/>
  <c r="Q398" i="1"/>
  <c r="Q399" i="1" s="1"/>
  <c r="Q400" i="1" s="1"/>
  <c r="Q401" i="1" s="1"/>
  <c r="Q402" i="1" s="1"/>
  <c r="Q393" i="1"/>
  <c r="Q394" i="1" s="1"/>
  <c r="Q395" i="1" s="1"/>
  <c r="Q396" i="1" s="1"/>
  <c r="Q397" i="1" s="1"/>
  <c r="Q388" i="1"/>
  <c r="Q389" i="1" s="1"/>
  <c r="Q390" i="1" s="1"/>
  <c r="Q391" i="1" s="1"/>
  <c r="Q392" i="1" s="1"/>
  <c r="Q383" i="1"/>
  <c r="Q384" i="1" s="1"/>
  <c r="Q385" i="1" s="1"/>
  <c r="Q386" i="1" s="1"/>
  <c r="Q387" i="1" s="1"/>
  <c r="Q378" i="1"/>
  <c r="Q379" i="1" s="1"/>
  <c r="Q380" i="1" s="1"/>
  <c r="Q381" i="1" s="1"/>
  <c r="Q382" i="1" s="1"/>
  <c r="Q373" i="1"/>
  <c r="Q374" i="1" s="1"/>
  <c r="Q375" i="1" s="1"/>
  <c r="Q376" i="1" s="1"/>
  <c r="Q377" i="1" s="1"/>
  <c r="Q368" i="1"/>
  <c r="Q369" i="1" s="1"/>
  <c r="Q370" i="1" s="1"/>
  <c r="Q371" i="1" s="1"/>
  <c r="Q372" i="1" s="1"/>
  <c r="Q363" i="1"/>
  <c r="Q364" i="1" s="1"/>
  <c r="Q365" i="1" s="1"/>
  <c r="Q366" i="1" s="1"/>
  <c r="Q367" i="1" s="1"/>
  <c r="Q358" i="1"/>
  <c r="Q359" i="1" s="1"/>
  <c r="Q360" i="1" s="1"/>
  <c r="Q361" i="1" s="1"/>
  <c r="Q362" i="1" s="1"/>
  <c r="Q353" i="1"/>
  <c r="Q354" i="1" s="1"/>
  <c r="Q355" i="1" s="1"/>
  <c r="Q356" i="1" s="1"/>
  <c r="Q357" i="1" s="1"/>
  <c r="Q348" i="1"/>
  <c r="Q349" i="1" s="1"/>
  <c r="Q350" i="1" s="1"/>
  <c r="Q351" i="1" s="1"/>
  <c r="Q352" i="1" s="1"/>
  <c r="Q343" i="1"/>
  <c r="Q344" i="1" s="1"/>
  <c r="Q345" i="1" s="1"/>
  <c r="Q346" i="1" s="1"/>
  <c r="Q347" i="1" s="1"/>
  <c r="Q338" i="1"/>
  <c r="Q339" i="1" s="1"/>
  <c r="Q340" i="1" s="1"/>
  <c r="Q341" i="1" s="1"/>
  <c r="Q342" i="1" s="1"/>
  <c r="Q333" i="1"/>
  <c r="Q334" i="1" s="1"/>
  <c r="Q335" i="1" s="1"/>
  <c r="Q336" i="1" s="1"/>
  <c r="Q337" i="1" s="1"/>
  <c r="Q328" i="1"/>
  <c r="Q329" i="1" s="1"/>
  <c r="Q330" i="1" s="1"/>
  <c r="Q331" i="1" s="1"/>
  <c r="Q332" i="1" s="1"/>
  <c r="Q323" i="1"/>
  <c r="Q324" i="1" s="1"/>
  <c r="Q325" i="1" s="1"/>
  <c r="Q326" i="1" s="1"/>
  <c r="Q327" i="1" s="1"/>
  <c r="Q318" i="1"/>
  <c r="Q319" i="1" s="1"/>
  <c r="Q320" i="1" s="1"/>
  <c r="Q321" i="1" s="1"/>
  <c r="Q322" i="1" s="1"/>
  <c r="Q313" i="1"/>
  <c r="Q314" i="1" s="1"/>
  <c r="Q315" i="1" s="1"/>
  <c r="Q316" i="1" s="1"/>
  <c r="Q317" i="1" s="1"/>
  <c r="Q308" i="1"/>
  <c r="Q309" i="1" s="1"/>
  <c r="Q310" i="1" s="1"/>
  <c r="Q311" i="1" s="1"/>
  <c r="Q312" i="1" s="1"/>
  <c r="Q303" i="1"/>
  <c r="Q304" i="1" s="1"/>
  <c r="Q305" i="1" s="1"/>
  <c r="Q306" i="1" s="1"/>
  <c r="Q307" i="1" s="1"/>
  <c r="Q296" i="1"/>
  <c r="Q297" i="1" s="1"/>
  <c r="Q298" i="1" s="1"/>
  <c r="Q299" i="1" s="1"/>
  <c r="Q300" i="1" s="1"/>
  <c r="Q301" i="1" s="1"/>
  <c r="Q302" i="1" s="1"/>
  <c r="Q291" i="1"/>
  <c r="Q292" i="1" s="1"/>
  <c r="Q293" i="1" s="1"/>
  <c r="Q294" i="1" s="1"/>
  <c r="Q295" i="1" s="1"/>
  <c r="Q286" i="1"/>
  <c r="Q287" i="1" s="1"/>
  <c r="Q288" i="1" s="1"/>
  <c r="Q289" i="1" s="1"/>
  <c r="Q290" i="1" s="1"/>
  <c r="Q281" i="1"/>
  <c r="Q282" i="1" s="1"/>
  <c r="Q283" i="1" s="1"/>
  <c r="Q284" i="1" s="1"/>
  <c r="Q285" i="1" s="1"/>
  <c r="Q276" i="1"/>
  <c r="Q277" i="1" s="1"/>
  <c r="Q278" i="1" s="1"/>
  <c r="Q279" i="1" s="1"/>
  <c r="Q280" i="1" s="1"/>
  <c r="Q271" i="1"/>
  <c r="Q272" i="1" s="1"/>
  <c r="Q273" i="1" s="1"/>
  <c r="Q274" i="1" s="1"/>
  <c r="Q275" i="1" s="1"/>
  <c r="Q266" i="1"/>
  <c r="Q267" i="1" s="1"/>
  <c r="Q268" i="1" s="1"/>
  <c r="Q269" i="1" s="1"/>
  <c r="Q270" i="1" s="1"/>
  <c r="Q261" i="1"/>
  <c r="Q262" i="1" s="1"/>
  <c r="Q263" i="1" s="1"/>
  <c r="Q264" i="1" s="1"/>
  <c r="Q265" i="1" s="1"/>
  <c r="Q256" i="1"/>
  <c r="Q257" i="1" s="1"/>
  <c r="Q258" i="1" s="1"/>
  <c r="Q259" i="1" s="1"/>
  <c r="Q260" i="1" s="1"/>
  <c r="Q251" i="1"/>
  <c r="Q252" i="1" s="1"/>
  <c r="Q253" i="1" s="1"/>
  <c r="Q254" i="1" s="1"/>
  <c r="Q255" i="1" s="1"/>
  <c r="Q246" i="1"/>
  <c r="Q247" i="1" s="1"/>
  <c r="Q248" i="1" s="1"/>
  <c r="Q249" i="1" s="1"/>
  <c r="Q250" i="1" s="1"/>
  <c r="Q241" i="1"/>
  <c r="Q242" i="1" s="1"/>
  <c r="Q243" i="1" s="1"/>
  <c r="Q244" i="1" s="1"/>
  <c r="Q245" i="1" s="1"/>
  <c r="Q232" i="1"/>
  <c r="Q233" i="1" s="1"/>
  <c r="Q234" i="1" s="1"/>
  <c r="Q235" i="1" s="1"/>
  <c r="Q236" i="1" s="1"/>
  <c r="Q237" i="1" s="1"/>
  <c r="Q238" i="1" s="1"/>
  <c r="Q239" i="1" s="1"/>
  <c r="Q240" i="1" s="1"/>
  <c r="Q219" i="1"/>
  <c r="Q220" i="1" s="1"/>
  <c r="Q221" i="1" s="1"/>
  <c r="Q222" i="1" s="1"/>
  <c r="Q223" i="1" s="1"/>
  <c r="Q224" i="1" s="1"/>
  <c r="Q225" i="1" s="1"/>
  <c r="Q226" i="1" s="1"/>
  <c r="Q227" i="1" s="1"/>
  <c r="Q228" i="1" s="1"/>
  <c r="Q229" i="1" s="1"/>
  <c r="Q230" i="1" s="1"/>
  <c r="Q231" i="1" s="1"/>
  <c r="Q207" i="1"/>
  <c r="Q208" i="1" s="1"/>
  <c r="Q209" i="1" s="1"/>
  <c r="Q210" i="1" s="1"/>
  <c r="Q211" i="1" s="1"/>
  <c r="Q212" i="1" s="1"/>
  <c r="Q213" i="1" s="1"/>
  <c r="Q214" i="1" s="1"/>
  <c r="Q215" i="1" s="1"/>
  <c r="Q216" i="1" s="1"/>
  <c r="Q217" i="1" s="1"/>
  <c r="Q218" i="1" s="1"/>
  <c r="Q199" i="1"/>
  <c r="Q200" i="1" s="1"/>
  <c r="Q201" i="1" s="1"/>
  <c r="Q202" i="1" s="1"/>
  <c r="Q203" i="1" s="1"/>
  <c r="Q204" i="1" s="1"/>
  <c r="Q205" i="1" s="1"/>
  <c r="Q206" i="1" s="1"/>
  <c r="Q194" i="1"/>
  <c r="Q195" i="1" s="1"/>
  <c r="Q196" i="1" s="1"/>
  <c r="Q197" i="1" s="1"/>
  <c r="Q198" i="1" s="1"/>
  <c r="Q189" i="1"/>
  <c r="Q190" i="1" s="1"/>
  <c r="Q191" i="1" s="1"/>
  <c r="Q192" i="1" s="1"/>
  <c r="Q193" i="1" s="1"/>
  <c r="Q184" i="1"/>
  <c r="Q185" i="1" s="1"/>
  <c r="Q186" i="1" s="1"/>
  <c r="Q187" i="1" s="1"/>
  <c r="Q188" i="1" s="1"/>
  <c r="Q179" i="1"/>
  <c r="Q180" i="1" s="1"/>
  <c r="Q181" i="1" s="1"/>
  <c r="Q182" i="1" s="1"/>
  <c r="Q183" i="1" s="1"/>
  <c r="Q174" i="1"/>
  <c r="Q175" i="1" s="1"/>
  <c r="Q176" i="1" s="1"/>
  <c r="Q177" i="1" s="1"/>
  <c r="Q178" i="1" s="1"/>
  <c r="Q169" i="1"/>
  <c r="Q170" i="1" s="1"/>
  <c r="Q171" i="1" s="1"/>
  <c r="Q172" i="1" s="1"/>
  <c r="Q173" i="1" s="1"/>
  <c r="Q164" i="1"/>
  <c r="Q165" i="1" s="1"/>
  <c r="Q166" i="1" s="1"/>
  <c r="Q167" i="1" s="1"/>
  <c r="Q168" i="1" s="1"/>
  <c r="Q159" i="1"/>
  <c r="Q160" i="1" s="1"/>
  <c r="Q161" i="1" s="1"/>
  <c r="Q162" i="1" s="1"/>
  <c r="Q163" i="1" s="1"/>
  <c r="Q154" i="1"/>
  <c r="Q155" i="1" s="1"/>
  <c r="Q156" i="1" s="1"/>
  <c r="Q157" i="1" s="1"/>
  <c r="Q158" i="1" s="1"/>
  <c r="Q149" i="1"/>
  <c r="Q150" i="1" s="1"/>
  <c r="Q151" i="1" s="1"/>
  <c r="Q152" i="1" s="1"/>
  <c r="Q153" i="1" s="1"/>
  <c r="Q144" i="1"/>
  <c r="Q145" i="1" s="1"/>
  <c r="Q146" i="1" s="1"/>
  <c r="Q147" i="1" s="1"/>
  <c r="Q148" i="1" s="1"/>
  <c r="Q139" i="1"/>
  <c r="Q140" i="1" s="1"/>
  <c r="Q141" i="1" s="1"/>
  <c r="Q142" i="1" s="1"/>
  <c r="Q143" i="1" s="1"/>
  <c r="Q134" i="1"/>
  <c r="Q135" i="1" s="1"/>
  <c r="Q136" i="1" s="1"/>
  <c r="Q137" i="1" s="1"/>
  <c r="Q138" i="1" s="1"/>
  <c r="Q129" i="1"/>
  <c r="Q130" i="1" s="1"/>
  <c r="Q131" i="1" s="1"/>
  <c r="Q132" i="1" s="1"/>
  <c r="Q133" i="1" s="1"/>
  <c r="Q124" i="1"/>
  <c r="Q125" i="1" s="1"/>
  <c r="Q126" i="1" s="1"/>
  <c r="Q127" i="1" s="1"/>
  <c r="Q128" i="1" s="1"/>
  <c r="Q119" i="1"/>
  <c r="Q120" i="1" s="1"/>
  <c r="Q121" i="1" s="1"/>
  <c r="Q122" i="1" s="1"/>
  <c r="Q123" i="1" s="1"/>
  <c r="Q114" i="1"/>
  <c r="Q115" i="1" s="1"/>
  <c r="Q116" i="1" s="1"/>
  <c r="Q117" i="1" s="1"/>
  <c r="Q118" i="1" s="1"/>
  <c r="Q109" i="1"/>
  <c r="Q110" i="1" s="1"/>
  <c r="Q111" i="1" s="1"/>
  <c r="Q112" i="1" s="1"/>
  <c r="Q113" i="1" s="1"/>
  <c r="Q104" i="1"/>
  <c r="Q105" i="1" s="1"/>
  <c r="Q106" i="1" s="1"/>
  <c r="Q107" i="1" s="1"/>
  <c r="Q108" i="1" s="1"/>
  <c r="Q99" i="1"/>
  <c r="Q100" i="1" s="1"/>
  <c r="Q101" i="1" s="1"/>
  <c r="Q102" i="1" s="1"/>
  <c r="Q103" i="1" s="1"/>
  <c r="Q94" i="1"/>
  <c r="Q95" i="1" s="1"/>
  <c r="Q96" i="1" s="1"/>
  <c r="Q97" i="1" s="1"/>
  <c r="Q98" i="1" s="1"/>
  <c r="Q89" i="1"/>
  <c r="Q90" i="1" s="1"/>
  <c r="Q91" i="1" s="1"/>
  <c r="Q92" i="1" s="1"/>
  <c r="Q93" i="1" s="1"/>
  <c r="Q84" i="1"/>
  <c r="Q85" i="1" s="1"/>
  <c r="Q86" i="1" s="1"/>
  <c r="Q87" i="1" s="1"/>
  <c r="Q88" i="1" s="1"/>
  <c r="Q78" i="1"/>
  <c r="Q79" i="1" s="1"/>
  <c r="Q80" i="1" s="1"/>
  <c r="Q81" i="1" s="1"/>
  <c r="Q82" i="1" s="1"/>
  <c r="Q83" i="1" s="1"/>
  <c r="Q73" i="1"/>
  <c r="Q74" i="1" s="1"/>
  <c r="Q75" i="1" s="1"/>
  <c r="Q76" i="1" s="1"/>
  <c r="Q77" i="1" s="1"/>
  <c r="Q68" i="1"/>
  <c r="Q69" i="1" s="1"/>
  <c r="Q70" i="1" s="1"/>
  <c r="Q71" i="1" s="1"/>
  <c r="Q72" i="1" s="1"/>
  <c r="Q63" i="1"/>
  <c r="Q64" i="1" s="1"/>
  <c r="Q65" i="1" s="1"/>
  <c r="Q66" i="1" s="1"/>
  <c r="Q67" i="1" s="1"/>
  <c r="Q58" i="1"/>
  <c r="Q59" i="1" s="1"/>
  <c r="Q60" i="1" s="1"/>
  <c r="Q61" i="1" s="1"/>
  <c r="Q62" i="1" s="1"/>
  <c r="Q53" i="1"/>
  <c r="Q54" i="1" s="1"/>
  <c r="Q55" i="1" s="1"/>
  <c r="Q56" i="1" s="1"/>
  <c r="Q57" i="1" s="1"/>
  <c r="Q48" i="1"/>
  <c r="Q49" i="1" s="1"/>
  <c r="Q50" i="1" s="1"/>
  <c r="Q51" i="1" s="1"/>
  <c r="Q52" i="1" s="1"/>
  <c r="Q43" i="1"/>
  <c r="Q44" i="1" s="1"/>
  <c r="Q45" i="1" s="1"/>
  <c r="Q46" i="1" s="1"/>
  <c r="Q47" i="1" s="1"/>
  <c r="Q38" i="1"/>
  <c r="Q39" i="1" s="1"/>
  <c r="Q40" i="1" s="1"/>
  <c r="Q41" i="1" s="1"/>
  <c r="Q42" i="1" s="1"/>
  <c r="Q33" i="1"/>
  <c r="Q34" i="1" s="1"/>
  <c r="Q35" i="1" s="1"/>
  <c r="Q36" i="1" s="1"/>
  <c r="Q37" i="1" s="1"/>
  <c r="Q27" i="1"/>
  <c r="Q28" i="1" s="1"/>
  <c r="Q29" i="1" s="1"/>
  <c r="Q30" i="1" s="1"/>
  <c r="Q31" i="1" s="1"/>
  <c r="Q32" i="1" s="1"/>
  <c r="Q22" i="1"/>
  <c r="Q23" i="1" s="1"/>
  <c r="Q24" i="1" s="1"/>
  <c r="Q25" i="1" s="1"/>
  <c r="Q26" i="1" s="1"/>
  <c r="Q17" i="1"/>
  <c r="Q18" i="1" s="1"/>
  <c r="Q19" i="1" s="1"/>
  <c r="Q20" i="1" s="1"/>
  <c r="Q21" i="1" s="1"/>
  <c r="Q12" i="1"/>
  <c r="Q13" i="1" s="1"/>
  <c r="Q14" i="1" s="1"/>
  <c r="Q15" i="1" s="1"/>
  <c r="Q16" i="1" s="1"/>
  <c r="Q4" i="1"/>
  <c r="Q5" i="1" s="1"/>
  <c r="Q6" i="1" s="1"/>
  <c r="Q7" i="1" s="1"/>
  <c r="Q8" i="1" s="1"/>
  <c r="Q9" i="1" s="1"/>
  <c r="Q10" i="1" s="1"/>
  <c r="Q11" i="1" s="1"/>
  <c r="O456" i="1"/>
  <c r="O455" i="1"/>
  <c r="O454" i="1"/>
  <c r="O451" i="1"/>
  <c r="O450" i="1"/>
  <c r="O449" i="1"/>
  <c r="O446" i="1"/>
  <c r="O445" i="1"/>
  <c r="O444" i="1"/>
  <c r="O441" i="1"/>
  <c r="O440" i="1"/>
  <c r="O439" i="1"/>
  <c r="O436" i="1"/>
  <c r="O435" i="1"/>
  <c r="O434" i="1"/>
  <c r="O431" i="1"/>
  <c r="O430" i="1"/>
  <c r="O429" i="1"/>
  <c r="O426" i="1"/>
  <c r="O425" i="1"/>
  <c r="O424" i="1"/>
  <c r="O421" i="1"/>
  <c r="O420" i="1"/>
  <c r="O419" i="1"/>
  <c r="O416" i="1"/>
  <c r="O415" i="1"/>
  <c r="O414" i="1"/>
  <c r="O411" i="1"/>
  <c r="O410" i="1"/>
  <c r="O409" i="1"/>
  <c r="O406" i="1"/>
  <c r="O405" i="1"/>
  <c r="O404" i="1"/>
  <c r="O401" i="1"/>
  <c r="O400" i="1"/>
  <c r="O399" i="1"/>
  <c r="O396" i="1"/>
  <c r="O395" i="1"/>
  <c r="O394" i="1"/>
  <c r="O391" i="1"/>
  <c r="O390" i="1"/>
  <c r="O389" i="1"/>
  <c r="O386" i="1"/>
  <c r="O385" i="1"/>
  <c r="O384" i="1"/>
  <c r="O381" i="1"/>
  <c r="O380" i="1"/>
  <c r="O379" i="1"/>
  <c r="O376" i="1"/>
  <c r="O375" i="1"/>
  <c r="O374" i="1"/>
  <c r="O371" i="1"/>
  <c r="O370" i="1"/>
  <c r="O369" i="1"/>
  <c r="O366" i="1"/>
  <c r="O365" i="1"/>
  <c r="O364" i="1"/>
  <c r="O361" i="1"/>
  <c r="O360" i="1"/>
  <c r="O359" i="1"/>
  <c r="O356" i="1"/>
  <c r="O355" i="1"/>
  <c r="O354" i="1"/>
  <c r="O351" i="1"/>
  <c r="O350" i="1"/>
  <c r="O349" i="1"/>
  <c r="O346" i="1"/>
  <c r="O345" i="1"/>
  <c r="O344" i="1"/>
  <c r="O341" i="1"/>
  <c r="O340" i="1"/>
  <c r="O339" i="1"/>
  <c r="O336" i="1"/>
  <c r="O335" i="1"/>
  <c r="O334" i="1"/>
  <c r="O331" i="1"/>
  <c r="O330" i="1"/>
  <c r="O329" i="1"/>
  <c r="O326" i="1"/>
  <c r="O325" i="1"/>
  <c r="O324" i="1"/>
  <c r="O321" i="1"/>
  <c r="O320" i="1"/>
  <c r="O319" i="1"/>
  <c r="O316" i="1"/>
  <c r="O315" i="1"/>
  <c r="O314" i="1"/>
  <c r="O311" i="1"/>
  <c r="O310" i="1"/>
  <c r="O309" i="1"/>
  <c r="O306" i="1"/>
  <c r="O305" i="1"/>
  <c r="O304" i="1"/>
  <c r="O301" i="1"/>
  <c r="O300" i="1"/>
  <c r="O299" i="1"/>
  <c r="O298" i="1"/>
  <c r="O297" i="1"/>
  <c r="O294" i="1"/>
  <c r="O293" i="1"/>
  <c r="O292" i="1"/>
  <c r="O289" i="1"/>
  <c r="O288" i="1"/>
  <c r="O287" i="1"/>
  <c r="O284" i="1"/>
  <c r="O283" i="1"/>
  <c r="O282" i="1"/>
  <c r="O279" i="1"/>
  <c r="O278" i="1"/>
  <c r="O277" i="1"/>
  <c r="O274" i="1"/>
  <c r="O273" i="1"/>
  <c r="O272" i="1"/>
  <c r="O269" i="1"/>
  <c r="O268" i="1"/>
  <c r="O267" i="1"/>
  <c r="O264" i="1"/>
  <c r="O263" i="1"/>
  <c r="O262" i="1"/>
  <c r="O259" i="1"/>
  <c r="O258" i="1"/>
  <c r="O257" i="1"/>
  <c r="O254" i="1"/>
  <c r="O253" i="1"/>
  <c r="O252" i="1"/>
  <c r="O249" i="1"/>
  <c r="O248" i="1"/>
  <c r="O247" i="1"/>
  <c r="O244" i="1"/>
  <c r="O243" i="1"/>
  <c r="O242" i="1"/>
  <c r="O239" i="1"/>
  <c r="O238" i="1"/>
  <c r="O237" i="1"/>
  <c r="O236" i="1"/>
  <c r="O235" i="1"/>
  <c r="O234" i="1"/>
  <c r="O233" i="1"/>
  <c r="O230" i="1"/>
  <c r="O229" i="1"/>
  <c r="O228" i="1"/>
  <c r="O227" i="1"/>
  <c r="O226" i="1"/>
  <c r="O225" i="1"/>
  <c r="O224" i="1"/>
  <c r="O223" i="1"/>
  <c r="O222" i="1"/>
  <c r="O221" i="1"/>
  <c r="O220" i="1"/>
  <c r="O217" i="1"/>
  <c r="O216" i="1"/>
  <c r="O215" i="1"/>
  <c r="O214" i="1"/>
  <c r="O213" i="1"/>
  <c r="O212" i="1"/>
  <c r="O211" i="1"/>
  <c r="O210" i="1"/>
  <c r="O209" i="1"/>
  <c r="O208" i="1"/>
  <c r="O205" i="1"/>
  <c r="O204" i="1"/>
  <c r="O203" i="1"/>
  <c r="O202" i="1"/>
  <c r="O201" i="1"/>
  <c r="O200" i="1"/>
  <c r="O197" i="1"/>
  <c r="O196" i="1"/>
  <c r="O195" i="1"/>
  <c r="O192" i="1"/>
  <c r="O191" i="1"/>
  <c r="O190" i="1"/>
  <c r="O187" i="1"/>
  <c r="O186" i="1"/>
  <c r="O185" i="1"/>
  <c r="O182" i="1"/>
  <c r="O181" i="1"/>
  <c r="O180" i="1"/>
  <c r="O177" i="1"/>
  <c r="O176" i="1"/>
  <c r="O175" i="1"/>
  <c r="O172" i="1"/>
  <c r="O171" i="1"/>
  <c r="O170" i="1"/>
  <c r="O167" i="1"/>
  <c r="O166" i="1"/>
  <c r="O165" i="1"/>
  <c r="O162" i="1"/>
  <c r="O161" i="1"/>
  <c r="O160" i="1"/>
  <c r="O157" i="1"/>
  <c r="O156" i="1"/>
  <c r="O155" i="1"/>
  <c r="O152" i="1"/>
  <c r="O151" i="1"/>
  <c r="O150" i="1"/>
  <c r="O147" i="1"/>
  <c r="O146" i="1"/>
  <c r="O145" i="1"/>
  <c r="O142" i="1"/>
  <c r="O141" i="1"/>
  <c r="O140" i="1"/>
  <c r="O137" i="1"/>
  <c r="O136" i="1"/>
  <c r="O135" i="1"/>
  <c r="O132" i="1"/>
  <c r="O131" i="1"/>
  <c r="O130" i="1"/>
  <c r="O127" i="1"/>
  <c r="O126" i="1"/>
  <c r="O125" i="1"/>
  <c r="O122" i="1"/>
  <c r="O121" i="1"/>
  <c r="O120" i="1"/>
  <c r="O117" i="1"/>
  <c r="O116" i="1"/>
  <c r="O115" i="1"/>
  <c r="O112" i="1"/>
  <c r="O111" i="1"/>
  <c r="O110" i="1"/>
  <c r="O107" i="1"/>
  <c r="O106" i="1"/>
  <c r="O105" i="1"/>
  <c r="O102" i="1"/>
  <c r="O101" i="1"/>
  <c r="O100" i="1"/>
  <c r="O97" i="1"/>
  <c r="O96" i="1"/>
  <c r="O95" i="1"/>
  <c r="O92" i="1"/>
  <c r="O91" i="1"/>
  <c r="O90" i="1"/>
  <c r="O87" i="1"/>
  <c r="O86" i="1"/>
  <c r="O85" i="1"/>
  <c r="O82" i="1"/>
  <c r="O81" i="1"/>
  <c r="O80" i="1"/>
  <c r="O79" i="1"/>
  <c r="O76" i="1"/>
  <c r="O75" i="1"/>
  <c r="O74" i="1"/>
  <c r="O71" i="1"/>
  <c r="O70" i="1"/>
  <c r="O69" i="1"/>
  <c r="O66" i="1"/>
  <c r="O65" i="1"/>
  <c r="O64" i="1"/>
  <c r="O61" i="1"/>
  <c r="O60" i="1"/>
  <c r="O59" i="1"/>
  <c r="O56" i="1"/>
  <c r="O55" i="1"/>
  <c r="O54" i="1"/>
  <c r="O51" i="1"/>
  <c r="O50" i="1"/>
  <c r="O49" i="1"/>
  <c r="O46" i="1"/>
  <c r="O45" i="1"/>
  <c r="O44" i="1"/>
  <c r="O41" i="1"/>
  <c r="O40" i="1"/>
  <c r="O39" i="1"/>
  <c r="O36" i="1"/>
  <c r="O35" i="1"/>
  <c r="O34" i="1"/>
  <c r="O31" i="1"/>
  <c r="O30" i="1"/>
  <c r="O29" i="1"/>
  <c r="O28" i="1"/>
  <c r="O25" i="1"/>
  <c r="O24" i="1"/>
  <c r="O23" i="1"/>
  <c r="O20" i="1"/>
  <c r="O19" i="1"/>
  <c r="O18" i="1"/>
  <c r="O15" i="1"/>
  <c r="O14" i="1"/>
  <c r="O13" i="1"/>
  <c r="O11" i="1"/>
  <c r="O10" i="1"/>
  <c r="O9" i="1"/>
  <c r="O8" i="1"/>
  <c r="O7" i="1"/>
  <c r="O6" i="1"/>
  <c r="O5" i="1"/>
  <c r="O4" i="1"/>
  <c r="R2" i="1"/>
  <c r="Q2" i="1"/>
  <c r="O2" i="1"/>
  <c r="D457" i="1" l="1"/>
  <c r="D452" i="1"/>
  <c r="D447" i="1"/>
  <c r="D442" i="1"/>
  <c r="D437" i="1"/>
  <c r="D432" i="1"/>
  <c r="D427" i="1"/>
  <c r="D422" i="1"/>
  <c r="D417" i="1"/>
  <c r="D412" i="1"/>
  <c r="D407" i="1"/>
  <c r="D402" i="1"/>
  <c r="D397" i="1"/>
  <c r="D392" i="1"/>
  <c r="D387" i="1"/>
  <c r="D382" i="1"/>
  <c r="D377" i="1"/>
  <c r="D372" i="1"/>
  <c r="D367" i="1"/>
  <c r="D362" i="1"/>
  <c r="D357" i="1"/>
  <c r="D352" i="1"/>
  <c r="D347" i="1"/>
  <c r="D342" i="1"/>
  <c r="D337" i="1"/>
  <c r="D332" i="1"/>
  <c r="D327" i="1"/>
  <c r="D322" i="1"/>
  <c r="D317" i="1"/>
  <c r="D312" i="1"/>
  <c r="D307" i="1"/>
  <c r="D206" i="1"/>
  <c r="D93" i="1"/>
  <c r="R206" i="1" l="1"/>
  <c r="R205" i="1" s="1"/>
  <c r="R204" i="1" s="1"/>
  <c r="R203" i="1" s="1"/>
  <c r="R202" i="1" s="1"/>
  <c r="R201" i="1" s="1"/>
  <c r="R200" i="1" s="1"/>
  <c r="R199" i="1" s="1"/>
  <c r="O206" i="1"/>
  <c r="R322" i="1"/>
  <c r="R321" i="1" s="1"/>
  <c r="R320" i="1" s="1"/>
  <c r="R319" i="1" s="1"/>
  <c r="R318" i="1" s="1"/>
  <c r="O322" i="1"/>
  <c r="R342" i="1"/>
  <c r="R341" i="1" s="1"/>
  <c r="R340" i="1" s="1"/>
  <c r="R339" i="1" s="1"/>
  <c r="R338" i="1" s="1"/>
  <c r="O342" i="1"/>
  <c r="R362" i="1"/>
  <c r="R361" i="1" s="1"/>
  <c r="R360" i="1" s="1"/>
  <c r="R359" i="1" s="1"/>
  <c r="R358" i="1" s="1"/>
  <c r="O362" i="1"/>
  <c r="R382" i="1"/>
  <c r="R381" i="1" s="1"/>
  <c r="R380" i="1" s="1"/>
  <c r="R379" i="1" s="1"/>
  <c r="R378" i="1" s="1"/>
  <c r="O382" i="1"/>
  <c r="R402" i="1"/>
  <c r="R401" i="1" s="1"/>
  <c r="R400" i="1" s="1"/>
  <c r="R399" i="1" s="1"/>
  <c r="R398" i="1" s="1"/>
  <c r="O402" i="1"/>
  <c r="R422" i="1"/>
  <c r="R421" i="1" s="1"/>
  <c r="R420" i="1" s="1"/>
  <c r="R419" i="1" s="1"/>
  <c r="R418" i="1" s="1"/>
  <c r="O422" i="1"/>
  <c r="R442" i="1"/>
  <c r="R441" i="1" s="1"/>
  <c r="R440" i="1" s="1"/>
  <c r="R439" i="1" s="1"/>
  <c r="R438" i="1" s="1"/>
  <c r="O442" i="1"/>
  <c r="R307" i="1"/>
  <c r="R306" i="1" s="1"/>
  <c r="R305" i="1" s="1"/>
  <c r="R304" i="1" s="1"/>
  <c r="R303" i="1" s="1"/>
  <c r="O307" i="1"/>
  <c r="R367" i="1"/>
  <c r="R366" i="1" s="1"/>
  <c r="R365" i="1" s="1"/>
  <c r="R364" i="1" s="1"/>
  <c r="R363" i="1" s="1"/>
  <c r="O367" i="1"/>
  <c r="R407" i="1"/>
  <c r="R406" i="1" s="1"/>
  <c r="R405" i="1" s="1"/>
  <c r="R404" i="1" s="1"/>
  <c r="R403" i="1" s="1"/>
  <c r="O407" i="1"/>
  <c r="R427" i="1"/>
  <c r="R426" i="1" s="1"/>
  <c r="R425" i="1" s="1"/>
  <c r="R424" i="1" s="1"/>
  <c r="R423" i="1" s="1"/>
  <c r="O427" i="1"/>
  <c r="R447" i="1"/>
  <c r="R446" i="1" s="1"/>
  <c r="R445" i="1" s="1"/>
  <c r="R444" i="1" s="1"/>
  <c r="R443" i="1" s="1"/>
  <c r="O447" i="1"/>
  <c r="R347" i="1"/>
  <c r="R346" i="1" s="1"/>
  <c r="R345" i="1" s="1"/>
  <c r="R344" i="1" s="1"/>
  <c r="R343" i="1" s="1"/>
  <c r="O347" i="1"/>
  <c r="R93" i="1"/>
  <c r="R92" i="1" s="1"/>
  <c r="R91" i="1" s="1"/>
  <c r="R90" i="1" s="1"/>
  <c r="R89" i="1" s="1"/>
  <c r="O93" i="1"/>
  <c r="R312" i="1"/>
  <c r="R311" i="1" s="1"/>
  <c r="R310" i="1" s="1"/>
  <c r="R309" i="1" s="1"/>
  <c r="R308" i="1" s="1"/>
  <c r="O312" i="1"/>
  <c r="R332" i="1"/>
  <c r="R331" i="1" s="1"/>
  <c r="R330" i="1" s="1"/>
  <c r="R329" i="1" s="1"/>
  <c r="R328" i="1" s="1"/>
  <c r="O332" i="1"/>
  <c r="R352" i="1"/>
  <c r="R351" i="1" s="1"/>
  <c r="R350" i="1" s="1"/>
  <c r="R349" i="1" s="1"/>
  <c r="R348" i="1" s="1"/>
  <c r="O352" i="1"/>
  <c r="R372" i="1"/>
  <c r="R371" i="1" s="1"/>
  <c r="R370" i="1" s="1"/>
  <c r="R369" i="1" s="1"/>
  <c r="R368" i="1" s="1"/>
  <c r="O372" i="1"/>
  <c r="R392" i="1"/>
  <c r="R391" i="1" s="1"/>
  <c r="R390" i="1" s="1"/>
  <c r="R389" i="1" s="1"/>
  <c r="R388" i="1" s="1"/>
  <c r="O392" i="1"/>
  <c r="R412" i="1"/>
  <c r="R411" i="1" s="1"/>
  <c r="R410" i="1" s="1"/>
  <c r="R409" i="1" s="1"/>
  <c r="R408" i="1" s="1"/>
  <c r="O412" i="1"/>
  <c r="R432" i="1"/>
  <c r="R431" i="1" s="1"/>
  <c r="R430" i="1" s="1"/>
  <c r="R429" i="1" s="1"/>
  <c r="R428" i="1" s="1"/>
  <c r="O432" i="1"/>
  <c r="R452" i="1"/>
  <c r="R451" i="1" s="1"/>
  <c r="R450" i="1" s="1"/>
  <c r="R449" i="1" s="1"/>
  <c r="R448" i="1" s="1"/>
  <c r="O452" i="1"/>
  <c r="R327" i="1"/>
  <c r="R326" i="1" s="1"/>
  <c r="R325" i="1" s="1"/>
  <c r="R324" i="1" s="1"/>
  <c r="R323" i="1" s="1"/>
  <c r="O327" i="1"/>
  <c r="R387" i="1"/>
  <c r="R386" i="1" s="1"/>
  <c r="R385" i="1" s="1"/>
  <c r="R384" i="1" s="1"/>
  <c r="R383" i="1" s="1"/>
  <c r="O387" i="1"/>
  <c r="R317" i="1"/>
  <c r="R316" i="1" s="1"/>
  <c r="R315" i="1" s="1"/>
  <c r="R314" i="1" s="1"/>
  <c r="R313" i="1" s="1"/>
  <c r="O317" i="1"/>
  <c r="R337" i="1"/>
  <c r="R336" i="1" s="1"/>
  <c r="R335" i="1" s="1"/>
  <c r="R334" i="1" s="1"/>
  <c r="R333" i="1" s="1"/>
  <c r="O337" i="1"/>
  <c r="R357" i="1"/>
  <c r="R356" i="1" s="1"/>
  <c r="R355" i="1" s="1"/>
  <c r="R354" i="1" s="1"/>
  <c r="R353" i="1" s="1"/>
  <c r="O357" i="1"/>
  <c r="R377" i="1"/>
  <c r="R376" i="1" s="1"/>
  <c r="R375" i="1" s="1"/>
  <c r="R374" i="1" s="1"/>
  <c r="R373" i="1" s="1"/>
  <c r="O377" i="1"/>
  <c r="R397" i="1"/>
  <c r="R396" i="1" s="1"/>
  <c r="R395" i="1" s="1"/>
  <c r="R394" i="1" s="1"/>
  <c r="R393" i="1" s="1"/>
  <c r="O397" i="1"/>
  <c r="R417" i="1"/>
  <c r="R416" i="1" s="1"/>
  <c r="R415" i="1" s="1"/>
  <c r="R414" i="1" s="1"/>
  <c r="R413" i="1" s="1"/>
  <c r="O417" i="1"/>
  <c r="R437" i="1"/>
  <c r="R436" i="1" s="1"/>
  <c r="R435" i="1" s="1"/>
  <c r="R434" i="1" s="1"/>
  <c r="R433" i="1" s="1"/>
  <c r="O437" i="1"/>
  <c r="R457" i="1"/>
  <c r="R456" i="1" s="1"/>
  <c r="R455" i="1" s="1"/>
  <c r="R454" i="1" s="1"/>
  <c r="R453" i="1" s="1"/>
  <c r="O457" i="1"/>
  <c r="D72" i="1"/>
  <c r="O308" i="1"/>
  <c r="O378" i="1"/>
  <c r="O398" i="1"/>
  <c r="O353" i="1"/>
  <c r="O368" i="1"/>
  <c r="O348" i="1"/>
  <c r="O338" i="1"/>
  <c r="O388" i="1"/>
  <c r="O89" i="1"/>
  <c r="O318" i="1"/>
  <c r="O418" i="1"/>
  <c r="O313" i="1"/>
  <c r="O303" i="1"/>
  <c r="O358" i="1"/>
  <c r="O363" i="1"/>
  <c r="O433" i="1"/>
  <c r="O343" i="1"/>
  <c r="O199" i="1"/>
  <c r="O443" i="1"/>
  <c r="O393" i="1"/>
  <c r="O328" i="1"/>
  <c r="O333" i="1"/>
  <c r="O383" i="1"/>
  <c r="O403" i="1"/>
  <c r="O408" i="1"/>
  <c r="O448" i="1"/>
  <c r="O373" i="1"/>
  <c r="O413" i="1"/>
  <c r="O438" i="1"/>
  <c r="O428" i="1"/>
  <c r="O453" i="1"/>
  <c r="O423" i="1"/>
  <c r="O323" i="1"/>
  <c r="R72" i="1" l="1"/>
  <c r="R71" i="1" s="1"/>
  <c r="R70" i="1" s="1"/>
  <c r="R69" i="1" s="1"/>
  <c r="R68" i="1" s="1"/>
  <c r="O72" i="1"/>
  <c r="D295" i="1"/>
  <c r="D290" i="1"/>
  <c r="D285" i="1"/>
  <c r="D280" i="1"/>
  <c r="D275" i="1"/>
  <c r="D270" i="1"/>
  <c r="D265" i="1"/>
  <c r="D260" i="1"/>
  <c r="D255" i="1"/>
  <c r="D250" i="1"/>
  <c r="D245" i="1"/>
  <c r="D240" i="1"/>
  <c r="D231" i="1"/>
  <c r="D193" i="1"/>
  <c r="D188" i="1"/>
  <c r="D183" i="1"/>
  <c r="D178" i="1"/>
  <c r="D173" i="1"/>
  <c r="D168" i="1"/>
  <c r="D163" i="1"/>
  <c r="D158" i="1"/>
  <c r="D153" i="1"/>
  <c r="D148" i="1"/>
  <c r="D143" i="1"/>
  <c r="D138" i="1"/>
  <c r="D133" i="1"/>
  <c r="D128" i="1"/>
  <c r="D123" i="1"/>
  <c r="D118" i="1"/>
  <c r="D113" i="1"/>
  <c r="D108" i="1"/>
  <c r="D103" i="1"/>
  <c r="D98" i="1"/>
  <c r="D88" i="1"/>
  <c r="D83" i="1"/>
  <c r="D77" i="1"/>
  <c r="D67" i="1"/>
  <c r="D62" i="1"/>
  <c r="D57" i="1"/>
  <c r="D52" i="1"/>
  <c r="D47" i="1"/>
  <c r="D42" i="1"/>
  <c r="D37" i="1"/>
  <c r="D32" i="1"/>
  <c r="D26" i="1"/>
  <c r="D21" i="1"/>
  <c r="O68" i="1"/>
  <c r="R98" i="1" l="1"/>
  <c r="R97" i="1" s="1"/>
  <c r="R96" i="1" s="1"/>
  <c r="R95" i="1" s="1"/>
  <c r="R94" i="1" s="1"/>
  <c r="O98" i="1"/>
  <c r="R153" i="1"/>
  <c r="R152" i="1" s="1"/>
  <c r="R151" i="1" s="1"/>
  <c r="R150" i="1" s="1"/>
  <c r="R149" i="1" s="1"/>
  <c r="O153" i="1"/>
  <c r="R21" i="1"/>
  <c r="R20" i="1" s="1"/>
  <c r="R19" i="1" s="1"/>
  <c r="R18" i="1" s="1"/>
  <c r="R17" i="1" s="1"/>
  <c r="O21" i="1"/>
  <c r="O62" i="1"/>
  <c r="R62" i="1"/>
  <c r="R61" i="1" s="1"/>
  <c r="R60" i="1" s="1"/>
  <c r="R59" i="1" s="1"/>
  <c r="R58" i="1" s="1"/>
  <c r="R108" i="1"/>
  <c r="R107" i="1" s="1"/>
  <c r="R106" i="1" s="1"/>
  <c r="R105" i="1" s="1"/>
  <c r="R104" i="1" s="1"/>
  <c r="O108" i="1"/>
  <c r="R143" i="1"/>
  <c r="R142" i="1" s="1"/>
  <c r="R141" i="1" s="1"/>
  <c r="R140" i="1" s="1"/>
  <c r="R139" i="1" s="1"/>
  <c r="O143" i="1"/>
  <c r="R178" i="1"/>
  <c r="R177" i="1" s="1"/>
  <c r="R176" i="1" s="1"/>
  <c r="R175" i="1" s="1"/>
  <c r="R174" i="1" s="1"/>
  <c r="O178" i="1"/>
  <c r="O26" i="1"/>
  <c r="R26" i="1"/>
  <c r="R25" i="1" s="1"/>
  <c r="R24" i="1" s="1"/>
  <c r="R23" i="1" s="1"/>
  <c r="R22" i="1" s="1"/>
  <c r="R47" i="1"/>
  <c r="R46" i="1" s="1"/>
  <c r="R45" i="1" s="1"/>
  <c r="R44" i="1" s="1"/>
  <c r="R43" i="1" s="1"/>
  <c r="O47" i="1"/>
  <c r="R67" i="1"/>
  <c r="R66" i="1" s="1"/>
  <c r="R65" i="1" s="1"/>
  <c r="R64" i="1" s="1"/>
  <c r="R63" i="1" s="1"/>
  <c r="O67" i="1"/>
  <c r="R88" i="1"/>
  <c r="R87" i="1" s="1"/>
  <c r="R86" i="1" s="1"/>
  <c r="R85" i="1" s="1"/>
  <c r="R84" i="1" s="1"/>
  <c r="O88" i="1"/>
  <c r="R113" i="1"/>
  <c r="R112" i="1" s="1"/>
  <c r="R111" i="1" s="1"/>
  <c r="R110" i="1" s="1"/>
  <c r="R109" i="1" s="1"/>
  <c r="O113" i="1"/>
  <c r="R133" i="1"/>
  <c r="R132" i="1" s="1"/>
  <c r="R131" i="1" s="1"/>
  <c r="R130" i="1" s="1"/>
  <c r="R129" i="1" s="1"/>
  <c r="O133" i="1"/>
  <c r="R148" i="1"/>
  <c r="R147" i="1" s="1"/>
  <c r="R146" i="1" s="1"/>
  <c r="R145" i="1" s="1"/>
  <c r="R144" i="1" s="1"/>
  <c r="O148" i="1"/>
  <c r="R168" i="1"/>
  <c r="R167" i="1" s="1"/>
  <c r="R166" i="1" s="1"/>
  <c r="R165" i="1" s="1"/>
  <c r="R164" i="1" s="1"/>
  <c r="O168" i="1"/>
  <c r="R183" i="1"/>
  <c r="R182" i="1" s="1"/>
  <c r="R181" i="1" s="1"/>
  <c r="R180" i="1" s="1"/>
  <c r="R179" i="1" s="1"/>
  <c r="O183" i="1"/>
  <c r="R240" i="1"/>
  <c r="R239" i="1" s="1"/>
  <c r="R238" i="1" s="1"/>
  <c r="R237" i="1" s="1"/>
  <c r="R236" i="1" s="1"/>
  <c r="R235" i="1" s="1"/>
  <c r="R234" i="1" s="1"/>
  <c r="R233" i="1" s="1"/>
  <c r="R232" i="1" s="1"/>
  <c r="O240" i="1"/>
  <c r="R260" i="1"/>
  <c r="R259" i="1" s="1"/>
  <c r="R258" i="1" s="1"/>
  <c r="R257" i="1" s="1"/>
  <c r="R256" i="1" s="1"/>
  <c r="O260" i="1"/>
  <c r="R280" i="1"/>
  <c r="R279" i="1" s="1"/>
  <c r="R278" i="1" s="1"/>
  <c r="R277" i="1" s="1"/>
  <c r="R276" i="1" s="1"/>
  <c r="O280" i="1"/>
  <c r="O32" i="1"/>
  <c r="R32" i="1"/>
  <c r="R31" i="1" s="1"/>
  <c r="R30" i="1" s="1"/>
  <c r="R29" i="1" s="1"/>
  <c r="R28" i="1" s="1"/>
  <c r="R27" i="1" s="1"/>
  <c r="R118" i="1"/>
  <c r="R117" i="1" s="1"/>
  <c r="R116" i="1" s="1"/>
  <c r="R115" i="1" s="1"/>
  <c r="R114" i="1" s="1"/>
  <c r="O118" i="1"/>
  <c r="R188" i="1"/>
  <c r="R187" i="1" s="1"/>
  <c r="R186" i="1" s="1"/>
  <c r="R185" i="1" s="1"/>
  <c r="R184" i="1" s="1"/>
  <c r="O188" i="1"/>
  <c r="R245" i="1"/>
  <c r="R244" i="1" s="1"/>
  <c r="R243" i="1" s="1"/>
  <c r="R242" i="1" s="1"/>
  <c r="R241" i="1" s="1"/>
  <c r="O245" i="1"/>
  <c r="R265" i="1"/>
  <c r="R264" i="1" s="1"/>
  <c r="R263" i="1" s="1"/>
  <c r="R262" i="1" s="1"/>
  <c r="R261" i="1" s="1"/>
  <c r="O265" i="1"/>
  <c r="R285" i="1"/>
  <c r="R284" i="1" s="1"/>
  <c r="R283" i="1" s="1"/>
  <c r="R282" i="1" s="1"/>
  <c r="R281" i="1" s="1"/>
  <c r="O285" i="1"/>
  <c r="R37" i="1"/>
  <c r="R36" i="1" s="1"/>
  <c r="R35" i="1" s="1"/>
  <c r="R34" i="1" s="1"/>
  <c r="R33" i="1" s="1"/>
  <c r="O37" i="1"/>
  <c r="R57" i="1"/>
  <c r="R56" i="1" s="1"/>
  <c r="R55" i="1" s="1"/>
  <c r="R54" i="1" s="1"/>
  <c r="R53" i="1" s="1"/>
  <c r="O57" i="1"/>
  <c r="R77" i="1"/>
  <c r="R76" i="1" s="1"/>
  <c r="R75" i="1" s="1"/>
  <c r="R74" i="1" s="1"/>
  <c r="R73" i="1" s="1"/>
  <c r="O77" i="1"/>
  <c r="R103" i="1"/>
  <c r="R102" i="1" s="1"/>
  <c r="R101" i="1" s="1"/>
  <c r="R100" i="1" s="1"/>
  <c r="R99" i="1" s="1"/>
  <c r="O103" i="1"/>
  <c r="R123" i="1"/>
  <c r="R122" i="1" s="1"/>
  <c r="R121" i="1" s="1"/>
  <c r="R120" i="1" s="1"/>
  <c r="R119" i="1" s="1"/>
  <c r="O123" i="1"/>
  <c r="R138" i="1"/>
  <c r="R137" i="1" s="1"/>
  <c r="R136" i="1" s="1"/>
  <c r="R135" i="1" s="1"/>
  <c r="R134" i="1" s="1"/>
  <c r="O138" i="1"/>
  <c r="R158" i="1"/>
  <c r="R157" i="1" s="1"/>
  <c r="R156" i="1" s="1"/>
  <c r="R155" i="1" s="1"/>
  <c r="R154" i="1" s="1"/>
  <c r="O158" i="1"/>
  <c r="R173" i="1"/>
  <c r="R172" i="1" s="1"/>
  <c r="R171" i="1" s="1"/>
  <c r="R170" i="1" s="1"/>
  <c r="R169" i="1" s="1"/>
  <c r="O173" i="1"/>
  <c r="R193" i="1"/>
  <c r="R192" i="1" s="1"/>
  <c r="R191" i="1" s="1"/>
  <c r="R190" i="1" s="1"/>
  <c r="R189" i="1" s="1"/>
  <c r="O193" i="1"/>
  <c r="R250" i="1"/>
  <c r="R249" i="1" s="1"/>
  <c r="R248" i="1" s="1"/>
  <c r="R247" i="1" s="1"/>
  <c r="R246" i="1" s="1"/>
  <c r="O250" i="1"/>
  <c r="R270" i="1"/>
  <c r="R269" i="1" s="1"/>
  <c r="R268" i="1" s="1"/>
  <c r="R267" i="1" s="1"/>
  <c r="R266" i="1" s="1"/>
  <c r="O270" i="1"/>
  <c r="R290" i="1"/>
  <c r="R289" i="1" s="1"/>
  <c r="R288" i="1" s="1"/>
  <c r="R287" i="1" s="1"/>
  <c r="R286" i="1" s="1"/>
  <c r="O290" i="1"/>
  <c r="O52" i="1"/>
  <c r="R52" i="1"/>
  <c r="R51" i="1" s="1"/>
  <c r="R50" i="1" s="1"/>
  <c r="R49" i="1" s="1"/>
  <c r="R48" i="1" s="1"/>
  <c r="O42" i="1"/>
  <c r="R42" i="1"/>
  <c r="R41" i="1" s="1"/>
  <c r="R40" i="1" s="1"/>
  <c r="R39" i="1" s="1"/>
  <c r="R38" i="1" s="1"/>
  <c r="R83" i="1"/>
  <c r="R82" i="1" s="1"/>
  <c r="R81" i="1" s="1"/>
  <c r="R80" i="1" s="1"/>
  <c r="R79" i="1" s="1"/>
  <c r="R78" i="1" s="1"/>
  <c r="O83" i="1"/>
  <c r="R128" i="1"/>
  <c r="R127" i="1" s="1"/>
  <c r="R126" i="1" s="1"/>
  <c r="R125" i="1" s="1"/>
  <c r="R124" i="1" s="1"/>
  <c r="O128" i="1"/>
  <c r="R163" i="1"/>
  <c r="R162" i="1" s="1"/>
  <c r="R161" i="1" s="1"/>
  <c r="R160" i="1" s="1"/>
  <c r="R159" i="1" s="1"/>
  <c r="O163" i="1"/>
  <c r="R231" i="1"/>
  <c r="R230" i="1" s="1"/>
  <c r="R229" i="1" s="1"/>
  <c r="R228" i="1" s="1"/>
  <c r="R227" i="1" s="1"/>
  <c r="R226" i="1" s="1"/>
  <c r="R225" i="1" s="1"/>
  <c r="R224" i="1" s="1"/>
  <c r="R223" i="1" s="1"/>
  <c r="R222" i="1" s="1"/>
  <c r="R221" i="1" s="1"/>
  <c r="R220" i="1" s="1"/>
  <c r="R219" i="1" s="1"/>
  <c r="O231" i="1"/>
  <c r="R255" i="1"/>
  <c r="R254" i="1" s="1"/>
  <c r="R253" i="1" s="1"/>
  <c r="R252" i="1" s="1"/>
  <c r="R251" i="1" s="1"/>
  <c r="O255" i="1"/>
  <c r="R275" i="1"/>
  <c r="R274" i="1" s="1"/>
  <c r="R273" i="1" s="1"/>
  <c r="R272" i="1" s="1"/>
  <c r="R271" i="1" s="1"/>
  <c r="O275" i="1"/>
  <c r="R295" i="1"/>
  <c r="R294" i="1" s="1"/>
  <c r="R293" i="1" s="1"/>
  <c r="R292" i="1" s="1"/>
  <c r="R291" i="1" s="1"/>
  <c r="O295" i="1"/>
  <c r="D16" i="1"/>
  <c r="D302" i="1"/>
  <c r="D218" i="1"/>
  <c r="D198" i="1"/>
  <c r="O33" i="1"/>
  <c r="O246" i="1"/>
  <c r="O286" i="1"/>
  <c r="O109" i="1"/>
  <c r="O104" i="1"/>
  <c r="O129" i="1"/>
  <c r="O38" i="1"/>
  <c r="O144" i="1"/>
  <c r="O241" i="1"/>
  <c r="O99" i="1"/>
  <c r="O256" i="1"/>
  <c r="O159" i="1"/>
  <c r="O119" i="1"/>
  <c r="O266" i="1"/>
  <c r="O184" i="1"/>
  <c r="O17" i="1"/>
  <c r="O134" i="1"/>
  <c r="O63" i="1"/>
  <c r="O174" i="1"/>
  <c r="O232" i="1"/>
  <c r="O22" i="1"/>
  <c r="O43" i="1"/>
  <c r="O73" i="1"/>
  <c r="O94" i="1"/>
  <c r="O139" i="1"/>
  <c r="O281" i="1"/>
  <c r="O149" i="1"/>
  <c r="O84" i="1"/>
  <c r="O261" i="1"/>
  <c r="O164" i="1"/>
  <c r="O154" i="1"/>
  <c r="O251" i="1"/>
  <c r="O189" i="1"/>
  <c r="O58" i="1"/>
  <c r="O276" i="1"/>
  <c r="O114" i="1"/>
  <c r="O53" i="1"/>
  <c r="O169" i="1"/>
  <c r="O124" i="1"/>
  <c r="O219" i="1"/>
  <c r="O179" i="1"/>
  <c r="O27" i="1"/>
  <c r="O271" i="1"/>
  <c r="O78" i="1"/>
  <c r="O291" i="1"/>
  <c r="O48" i="1"/>
  <c r="R218" i="1" l="1"/>
  <c r="R217" i="1" s="1"/>
  <c r="R216" i="1" s="1"/>
  <c r="R215" i="1" s="1"/>
  <c r="R214" i="1" s="1"/>
  <c r="R213" i="1" s="1"/>
  <c r="R212" i="1" s="1"/>
  <c r="R211" i="1" s="1"/>
  <c r="R210" i="1" s="1"/>
  <c r="R209" i="1" s="1"/>
  <c r="R208" i="1" s="1"/>
  <c r="R207" i="1" s="1"/>
  <c r="O218" i="1"/>
  <c r="R302" i="1"/>
  <c r="R301" i="1" s="1"/>
  <c r="R300" i="1" s="1"/>
  <c r="R299" i="1" s="1"/>
  <c r="R298" i="1" s="1"/>
  <c r="R297" i="1" s="1"/>
  <c r="R296" i="1" s="1"/>
  <c r="O302" i="1"/>
  <c r="O16" i="1"/>
  <c r="R16" i="1"/>
  <c r="R15" i="1" s="1"/>
  <c r="R14" i="1" s="1"/>
  <c r="R13" i="1" s="1"/>
  <c r="R12" i="1" s="1"/>
  <c r="R11" i="1" s="1"/>
  <c r="R10" i="1" s="1"/>
  <c r="R9" i="1" s="1"/>
  <c r="R8" i="1" s="1"/>
  <c r="R7" i="1" s="1"/>
  <c r="R6" i="1" s="1"/>
  <c r="R5" i="1" s="1"/>
  <c r="R4" i="1" s="1"/>
  <c r="R198" i="1"/>
  <c r="R197" i="1" s="1"/>
  <c r="R196" i="1" s="1"/>
  <c r="R195" i="1" s="1"/>
  <c r="R194" i="1" s="1"/>
  <c r="O198" i="1"/>
  <c r="T448" i="1"/>
  <c r="T453" i="1"/>
  <c r="T438" i="1"/>
  <c r="T443" i="1"/>
  <c r="T428" i="1"/>
  <c r="T433" i="1"/>
  <c r="T418" i="1"/>
  <c r="T423" i="1"/>
  <c r="T408" i="1"/>
  <c r="T413" i="1"/>
  <c r="T398" i="1"/>
  <c r="T403" i="1"/>
  <c r="T388" i="1"/>
  <c r="T393" i="1"/>
  <c r="T378" i="1"/>
  <c r="T383" i="1"/>
  <c r="T373" i="1"/>
  <c r="T363" i="1"/>
  <c r="T368" i="1"/>
  <c r="T353" i="1"/>
  <c r="T358" i="1"/>
  <c r="T343" i="1"/>
  <c r="T348" i="1"/>
  <c r="T333" i="1"/>
  <c r="T338" i="1"/>
  <c r="T323" i="1"/>
  <c r="T328" i="1"/>
  <c r="T313" i="1"/>
  <c r="T318" i="1"/>
  <c r="T303" i="1"/>
  <c r="T308" i="1"/>
  <c r="T199" i="1"/>
  <c r="T68" i="1"/>
  <c r="T89" i="1"/>
  <c r="T291" i="1"/>
  <c r="T286" i="1"/>
  <c r="T281" i="1"/>
  <c r="T276" i="1"/>
  <c r="T271" i="1"/>
  <c r="T266" i="1"/>
  <c r="T261" i="1"/>
  <c r="T256" i="1"/>
  <c r="T251" i="1"/>
  <c r="T246" i="1"/>
  <c r="T241" i="1"/>
  <c r="T184" i="1"/>
  <c r="T232" i="1"/>
  <c r="T219" i="1"/>
  <c r="T189" i="1"/>
  <c r="T179" i="1"/>
  <c r="T174" i="1"/>
  <c r="T169" i="1"/>
  <c r="T164" i="1"/>
  <c r="T159" i="1"/>
  <c r="T154" i="1"/>
  <c r="T149" i="1"/>
  <c r="T144" i="1"/>
  <c r="T139" i="1"/>
  <c r="T134" i="1"/>
  <c r="T129" i="1"/>
  <c r="T124" i="1"/>
  <c r="T119" i="1"/>
  <c r="T114" i="1"/>
  <c r="T109" i="1"/>
  <c r="T104" i="1"/>
  <c r="T99" i="1"/>
  <c r="T94" i="1"/>
  <c r="T84" i="1"/>
  <c r="T63" i="1"/>
  <c r="T58" i="1"/>
  <c r="T53" i="1"/>
  <c r="T48" i="1"/>
  <c r="T43" i="1"/>
  <c r="T38" i="1"/>
  <c r="T33" i="1"/>
  <c r="T78" i="1"/>
  <c r="T73" i="1"/>
  <c r="T27" i="1"/>
  <c r="T22" i="1"/>
  <c r="T17" i="1"/>
  <c r="O12" i="1"/>
  <c r="O207" i="1"/>
  <c r="O296" i="1"/>
  <c r="O194" i="1"/>
  <c r="T194" i="1" l="1"/>
  <c r="T296" i="1"/>
  <c r="T207" i="1"/>
  <c r="T12" i="1"/>
  <c r="T1" i="1" l="1"/>
</calcChain>
</file>

<file path=xl/sharedStrings.xml><?xml version="1.0" encoding="utf-8"?>
<sst xmlns="http://schemas.openxmlformats.org/spreadsheetml/2006/main" count="1494" uniqueCount="125">
  <si>
    <t>Кол-во товара больше 5 шт.</t>
  </si>
  <si>
    <t>Итого</t>
  </si>
  <si>
    <t>цвет</t>
  </si>
  <si>
    <t>M</t>
  </si>
  <si>
    <t>L</t>
  </si>
  <si>
    <t>XL</t>
  </si>
  <si>
    <t>2XL</t>
  </si>
  <si>
    <t>3XL</t>
  </si>
  <si>
    <t/>
  </si>
  <si>
    <t>S/M</t>
  </si>
  <si>
    <t>L/XL</t>
  </si>
  <si>
    <t>4XL</t>
  </si>
  <si>
    <t>5XL</t>
  </si>
  <si>
    <t>4/5XL</t>
  </si>
  <si>
    <t>черный</t>
  </si>
  <si>
    <t>FREE</t>
  </si>
  <si>
    <t>бежевый</t>
  </si>
  <si>
    <t>сливовый</t>
  </si>
  <si>
    <t>белый</t>
  </si>
  <si>
    <t>XXL</t>
  </si>
  <si>
    <t>темно-синий</t>
  </si>
  <si>
    <t>XXL/3XL</t>
  </si>
  <si>
    <t>M(46)</t>
  </si>
  <si>
    <t>L(48)</t>
  </si>
  <si>
    <t>XL(50)</t>
  </si>
  <si>
    <t>2XL(52)</t>
  </si>
  <si>
    <t>3XL(54)</t>
  </si>
  <si>
    <t>4XL(56)</t>
  </si>
  <si>
    <t>5XL(58)</t>
  </si>
  <si>
    <t>6XL(60)</t>
  </si>
  <si>
    <t>XL(46)</t>
  </si>
  <si>
    <t>XXL(48)</t>
  </si>
  <si>
    <t>3XL(50)</t>
  </si>
  <si>
    <t>L(46)</t>
  </si>
  <si>
    <t>XL(48)</t>
  </si>
  <si>
    <t>XXL(50)</t>
  </si>
  <si>
    <t>3XL(52)</t>
  </si>
  <si>
    <t>4XL(54)</t>
  </si>
  <si>
    <t>5XL(56)</t>
  </si>
  <si>
    <t>8274/8274-1</t>
  </si>
  <si>
    <t>9560/9557</t>
  </si>
  <si>
    <t>XL/2XL(48-50)</t>
  </si>
  <si>
    <t>3XL/4XL(50-52)</t>
  </si>
  <si>
    <t>5XL/6XL(54-56)</t>
  </si>
  <si>
    <t>M(44)</t>
  </si>
  <si>
    <t>телесный</t>
  </si>
  <si>
    <t>2297/2298</t>
  </si>
  <si>
    <t>7801(7808)</t>
  </si>
  <si>
    <t>шампань</t>
  </si>
  <si>
    <t>лаванда</t>
  </si>
  <si>
    <t>О160</t>
  </si>
  <si>
    <t>XXXL</t>
  </si>
  <si>
    <t>мокко</t>
  </si>
  <si>
    <t>пудра</t>
  </si>
  <si>
    <t>бирюзовый</t>
  </si>
  <si>
    <t>оранж</t>
  </si>
  <si>
    <t>темно-серый</t>
  </si>
  <si>
    <t>O108</t>
  </si>
  <si>
    <t>O22</t>
  </si>
  <si>
    <r>
      <rPr>
        <sz val="12"/>
        <color indexed="8"/>
        <rFont val="Arial"/>
        <family val="2"/>
        <charset val="204"/>
      </rPr>
      <t xml:space="preserve">
    Высокие утягивающие трусы, имеют корректирующий эффект в области талии и живота. Идеально подходят для повседневной носки.
    Состав:
</t>
    </r>
    <r>
      <rPr>
        <b/>
        <sz val="12"/>
        <color indexed="8"/>
        <rFont val="Arial"/>
        <family val="2"/>
        <charset val="204"/>
      </rPr>
      <t>92% полиамид, 8% эластан</t>
    </r>
  </si>
  <si>
    <r>
      <rPr>
        <sz val="12"/>
        <color indexed="8"/>
        <rFont val="Arial"/>
        <family val="2"/>
        <charset val="204"/>
      </rPr>
      <t xml:space="preserve">
    Утягивающие трусы, имеют корректирующий эффект в области талии и живота. Идеально подходят для повседневной носки.
    Состав:
</t>
    </r>
    <r>
      <rPr>
        <b/>
        <sz val="12"/>
        <color indexed="8"/>
        <rFont val="Arial"/>
        <family val="2"/>
        <charset val="204"/>
      </rPr>
      <t>92% полиамид, 8% эластан</t>
    </r>
  </si>
  <si>
    <r>
      <t xml:space="preserve">
    </t>
    </r>
    <r>
      <rPr>
        <sz val="12"/>
        <rFont val="Arial"/>
        <family val="2"/>
        <charset val="204"/>
      </rPr>
      <t>Корректирующие</t>
    </r>
    <r>
      <rPr>
        <sz val="12"/>
        <color indexed="8"/>
        <rFont val="Arial"/>
        <family val="2"/>
        <charset val="204"/>
      </rPr>
      <t xml:space="preserve"> трусы-слип из микрофибры с высокой талией(под грудь), с поясом на силиконовой основе для идеального прилегания и с х/б ластовицей. Дополнительное усиление в области талии. Корректируют линию талии, подтягивают живот, моделируют зону ягодиц. Благодаря проклеенным плоским срезам, края трусов не видны через одежду.
    Состав:
</t>
    </r>
    <r>
      <rPr>
        <b/>
        <sz val="12"/>
        <color indexed="8"/>
        <rFont val="Arial"/>
        <family val="2"/>
        <charset val="204"/>
      </rPr>
      <t xml:space="preserve">92% полиамид, 8% эластан
    </t>
    </r>
  </si>
  <si>
    <r>
      <t xml:space="preserve">
    </t>
    </r>
    <r>
      <rPr>
        <sz val="12"/>
        <rFont val="Arial"/>
        <family val="2"/>
        <charset val="204"/>
      </rPr>
      <t>Корректирующие</t>
    </r>
    <r>
      <rPr>
        <sz val="12"/>
        <color indexed="8"/>
        <rFont val="Arial"/>
        <family val="2"/>
        <charset val="204"/>
      </rPr>
      <t xml:space="preserve"> трусы-слип из микрофибры с высокой талией, с фигурным поясом на силиконовой основе для идеального прилегания и с х/б ластовицей. Дополнительное усиление в области талии. Корректируют линию талии, подтягивают живот, моделируют зону ягодиц. Благодаря проклеенным плоским срезам, края трусов не видны через одежду.
    Состав:
</t>
    </r>
    <r>
      <rPr>
        <b/>
        <sz val="12"/>
        <color indexed="8"/>
        <rFont val="Arial"/>
        <family val="2"/>
        <charset val="204"/>
      </rPr>
      <t xml:space="preserve">92% полиамид, 8% эластан
    </t>
    </r>
  </si>
  <si>
    <r>
      <t xml:space="preserve">
    </t>
    </r>
    <r>
      <rPr>
        <sz val="12"/>
        <rFont val="Arial"/>
        <family val="2"/>
        <charset val="204"/>
      </rPr>
      <t>Корректирующие</t>
    </r>
    <r>
      <rPr>
        <sz val="12"/>
        <color indexed="8"/>
        <rFont val="Arial"/>
        <family val="2"/>
        <charset val="204"/>
      </rPr>
      <t xml:space="preserve"> трусы-слип из сетки/сетки эмитирующей кружево с высокой талией(под грудь), с поясом на силиконовой основе для идеального прилегания и с х/б ластовицей. Корректируют линию талии, подтягивают живот. Благодаря проклеенным плоским срезам, края трусов не видны через одежду.
    Состав:
</t>
    </r>
    <r>
      <rPr>
        <b/>
        <sz val="12"/>
        <color indexed="8"/>
        <rFont val="Arial"/>
        <family val="2"/>
        <charset val="204"/>
      </rPr>
      <t xml:space="preserve">92% полиамид, 8% эластан
    </t>
    </r>
  </si>
  <si>
    <r>
      <t xml:space="preserve">
    </t>
    </r>
    <r>
      <rPr>
        <sz val="12"/>
        <rFont val="Arial"/>
        <family val="2"/>
        <charset val="204"/>
      </rPr>
      <t>Корректирующие</t>
    </r>
    <r>
      <rPr>
        <sz val="12"/>
        <color indexed="8"/>
        <rFont val="Arial"/>
        <family val="2"/>
        <charset val="204"/>
      </rPr>
      <t xml:space="preserve"> трусы-слип из сетки с высокой талией, с поясом на силиконовой основе для идеального прилегания и с х/б ластовицей. Дополнительное усиление в области талии. Корректируют линию талии, подтягивают живот. Благодаря проклеенным плоским срезам, края трусов не видны через одежду.
    Состав:
</t>
    </r>
    <r>
      <rPr>
        <b/>
        <sz val="12"/>
        <color indexed="8"/>
        <rFont val="Arial"/>
        <family val="2"/>
        <charset val="204"/>
      </rPr>
      <t xml:space="preserve">92% полиамид, 8% эластан
    </t>
    </r>
  </si>
  <si>
    <r>
      <t xml:space="preserve">
    </t>
    </r>
    <r>
      <rPr>
        <sz val="12"/>
        <rFont val="Arial"/>
        <family val="2"/>
        <charset val="204"/>
      </rPr>
      <t>Корректирующий</t>
    </r>
    <r>
      <rPr>
        <sz val="12"/>
        <color indexed="8"/>
        <rFont val="Arial"/>
        <family val="2"/>
        <charset val="204"/>
      </rPr>
      <t xml:space="preserve"> топ из микрофибры. Открытая зона декольте приподнимает грудь снизу и по бокам, позволяя отдельно подобрать бюстгальтер. Дополнительное усиление в области талии и спины корректирует линию талии, подтягивает живот и обеспечивают идеальную осанку. Застежка спереди регулируется. Спинка оснащена дополнительными продольными усилениями-пластичными каркасами, создающими поддержку боковых мышц. Благодаря проклеенным плоским срезам, края топа не видны через одежду.
    Состав:
</t>
    </r>
    <r>
      <rPr>
        <b/>
        <sz val="12"/>
        <color indexed="8"/>
        <rFont val="Arial"/>
        <family val="2"/>
        <charset val="204"/>
      </rPr>
      <t xml:space="preserve">92% полиамид, 8% эластан
    </t>
    </r>
  </si>
  <si>
    <r>
      <rPr>
        <b/>
        <sz val="12"/>
        <rFont val="Arial"/>
        <family val="2"/>
        <charset val="204"/>
      </rPr>
      <t>Трусы-стри</t>
    </r>
    <r>
      <rPr>
        <sz val="12"/>
        <rFont val="Arial"/>
        <family val="2"/>
        <charset val="204"/>
      </rPr>
      <t xml:space="preserve">нги </t>
    </r>
    <r>
      <rPr>
        <sz val="12"/>
        <color indexed="8"/>
        <rFont val="Arial"/>
        <family val="2"/>
        <charset val="204"/>
      </rPr>
      <t xml:space="preserve">из эластичного трикотажного полотна, с х/б ластовицей. Благодаря проклеенным плоским срезам, края трусов не видны через одежду.
    Состав:
</t>
    </r>
    <r>
      <rPr>
        <b/>
        <sz val="12"/>
        <color indexed="8"/>
        <rFont val="Arial"/>
        <family val="2"/>
        <charset val="204"/>
      </rPr>
      <t xml:space="preserve">92% полиамид, 8% эластан    </t>
    </r>
  </si>
  <si>
    <r>
      <t xml:space="preserve">
    </t>
    </r>
    <r>
      <rPr>
        <sz val="12"/>
        <rFont val="Arial"/>
        <family val="2"/>
        <charset val="204"/>
      </rPr>
      <t>Корректирующие</t>
    </r>
    <r>
      <rPr>
        <sz val="12"/>
        <color indexed="8"/>
        <rFont val="Arial"/>
        <family val="2"/>
        <charset val="204"/>
      </rPr>
      <t xml:space="preserve"> трусы из ажурного эластичного полотна, декорированы кружевом. Со средней посадкой, с х/б ластовицей. Дополнительное усиление в области талии подтягивает живот. 
    Состав:
</t>
    </r>
    <r>
      <rPr>
        <b/>
        <sz val="12"/>
        <color indexed="8"/>
        <rFont val="Arial"/>
        <family val="2"/>
        <charset val="204"/>
      </rPr>
      <t xml:space="preserve">76% нейлон, 24% спандекс
    </t>
    </r>
  </si>
  <si>
    <r>
      <t xml:space="preserve">
    </t>
    </r>
    <r>
      <rPr>
        <sz val="12"/>
        <rFont val="Arial"/>
        <family val="2"/>
        <charset val="204"/>
      </rPr>
      <t>Корректирующие</t>
    </r>
    <r>
      <rPr>
        <sz val="12"/>
        <color indexed="8"/>
        <rFont val="Arial"/>
        <family val="2"/>
        <charset val="204"/>
      </rPr>
      <t xml:space="preserve"> шорты из ажурного эластичного полотна, декорированые кружевом. Со средней посадкой, с х/б ластовицей. Дополнительное усиление в области талии подтягивает живот. Вертикальные косточки обеспечивают комфортную посадку и прилегание.
    Состав:
</t>
    </r>
    <r>
      <rPr>
        <b/>
        <sz val="12"/>
        <color indexed="8"/>
        <rFont val="Arial"/>
        <family val="2"/>
        <charset val="204"/>
      </rPr>
      <t>76% нейлон, 24% спандекс</t>
    </r>
  </si>
  <si>
    <r>
      <t xml:space="preserve">
    </t>
    </r>
    <r>
      <rPr>
        <sz val="12"/>
        <rFont val="Arial"/>
        <family val="2"/>
        <charset val="204"/>
      </rPr>
      <t>Утягивающее боди превосходно корректирует недостатки фигуры, создавая привлекательный силуэт.</t>
    </r>
    <r>
      <rPr>
        <b/>
        <i/>
        <sz val="12"/>
        <color rgb="FF993366"/>
        <rFont val="Arial"/>
        <family val="2"/>
        <charset val="204"/>
      </rPr>
      <t xml:space="preserve">
 </t>
    </r>
    <r>
      <rPr>
        <sz val="12"/>
        <color indexed="8"/>
        <rFont val="Arial"/>
        <family val="2"/>
        <charset val="204"/>
      </rPr>
      <t xml:space="preserve">    Состав:
</t>
    </r>
    <r>
      <rPr>
        <b/>
        <sz val="12"/>
        <color indexed="8"/>
        <rFont val="Arial"/>
        <family val="2"/>
        <charset val="204"/>
      </rPr>
      <t xml:space="preserve">92% полиамид, 8% эластан 
    </t>
    </r>
  </si>
  <si>
    <r>
      <rPr>
        <sz val="12"/>
        <color indexed="8"/>
        <rFont val="Arial"/>
        <family val="2"/>
        <charset val="204"/>
      </rPr>
      <t xml:space="preserve">
   Высокие утягивающие трусы, имеют корректирующий эффект в области талии и живота. Идеально подходят для повседневной носки.
    Состав:
</t>
    </r>
    <r>
      <rPr>
        <b/>
        <sz val="12"/>
        <color indexed="8"/>
        <rFont val="Arial"/>
        <family val="2"/>
        <charset val="204"/>
      </rPr>
      <t xml:space="preserve">92% полиамид, 8% эластан       </t>
    </r>
    <r>
      <rPr>
        <sz val="12"/>
        <color indexed="8"/>
        <rFont val="Arial"/>
        <family val="2"/>
        <charset val="204"/>
      </rPr>
      <t xml:space="preserve"> 
</t>
    </r>
  </si>
  <si>
    <r>
      <t xml:space="preserve">
    </t>
    </r>
    <r>
      <rPr>
        <sz val="12"/>
        <rFont val="Arial"/>
        <family val="2"/>
        <charset val="204"/>
      </rPr>
      <t>Корректирующие</t>
    </r>
    <r>
      <rPr>
        <sz val="12"/>
        <color indexed="8"/>
        <rFont val="Arial"/>
        <family val="2"/>
        <charset val="204"/>
      </rPr>
      <t xml:space="preserve"> трусы-слип из эластичной сетки, декорированные кружевом, с х/б ластовицей. Дополнительное усиление в области живота, подтягивает живот. Вертикальные косточки обеспечивают комфортную посадку и прилегание.   
    Состав:
</t>
    </r>
    <r>
      <rPr>
        <b/>
        <sz val="12"/>
        <color indexed="8"/>
        <rFont val="Arial"/>
        <family val="2"/>
        <charset val="204"/>
      </rPr>
      <t>92% полиамид, 8% эластан</t>
    </r>
  </si>
  <si>
    <r>
      <rPr>
        <sz val="12"/>
        <color indexed="8"/>
        <rFont val="Arial"/>
        <family val="2"/>
        <charset val="204"/>
      </rPr>
      <t xml:space="preserve">
    Утягивающее боди превосходно корректирует недостатки фигуры, создавая привлекательный силуэт.
    Состав:
</t>
    </r>
    <r>
      <rPr>
        <b/>
        <sz val="12"/>
        <color indexed="8"/>
        <rFont val="Arial"/>
        <family val="2"/>
        <charset val="204"/>
      </rPr>
      <t xml:space="preserve">92% полиамид, 8% эластан       </t>
    </r>
    <r>
      <rPr>
        <sz val="12"/>
        <color indexed="8"/>
        <rFont val="Arial"/>
        <family val="2"/>
        <charset val="204"/>
      </rPr>
      <t xml:space="preserve"> 
</t>
    </r>
  </si>
  <si>
    <r>
      <t xml:space="preserve">
    </t>
    </r>
    <r>
      <rPr>
        <sz val="12"/>
        <rFont val="Arial"/>
        <family val="2"/>
        <charset val="204"/>
      </rPr>
      <t>Корректирующие</t>
    </r>
    <r>
      <rPr>
        <sz val="12"/>
        <color indexed="8"/>
        <rFont val="Arial"/>
        <family val="2"/>
        <charset val="204"/>
      </rPr>
      <t xml:space="preserve"> трусы-слип из хлопкового трикотажного полотна, декорированные кружевом, с х/б ластовицей. Передняя деталь усилена подкладкой. Вертикальные косточки обеспечивают комфортную посадку и прилегание.
    Состав:
</t>
    </r>
    <r>
      <rPr>
        <b/>
        <sz val="12"/>
        <color indexed="8"/>
        <rFont val="Arial"/>
        <family val="2"/>
        <charset val="204"/>
      </rPr>
      <t xml:space="preserve">90% хлопок, 10% эластан
    </t>
    </r>
  </si>
  <si>
    <r>
      <t xml:space="preserve">
    </t>
    </r>
    <r>
      <rPr>
        <sz val="12"/>
        <rFont val="Arial"/>
        <family val="2"/>
        <charset val="204"/>
      </rPr>
      <t>Корректирующее</t>
    </r>
    <r>
      <rPr>
        <sz val="12"/>
        <color indexed="8"/>
        <rFont val="Arial"/>
        <family val="2"/>
        <charset val="204"/>
      </rPr>
      <t xml:space="preserve"> боди из плотной эластичной сетки с кружевом в ретро стиле. Открытая зона декольте приподнимает грудь снизу и по бокам, позволяя отдельно подобрать бюстгальтер. С изнаночной стороны область живота усилена подкладкой из хлопка с аппликацией для легкого массажного эффекта. Бретели и застежка на ластовице регулируются. Подтягивает живот, создает идеальный силуэт. 
    Состав:
</t>
    </r>
    <r>
      <rPr>
        <b/>
        <sz val="12"/>
        <color indexed="8"/>
        <rFont val="Arial"/>
        <family val="2"/>
        <charset val="204"/>
      </rPr>
      <t xml:space="preserve">92% полиамид, 8% эластан
    </t>
    </r>
  </si>
  <si>
    <r>
      <t xml:space="preserve">
    Утягивающее боди превосходно корректирует недостатки фигуры, создавая привлекательный силуэт.
   </t>
    </r>
    <r>
      <rPr>
        <sz val="12"/>
        <color indexed="8"/>
        <rFont val="Arial"/>
        <family val="2"/>
        <charset val="204"/>
      </rPr>
      <t>Состав:</t>
    </r>
    <r>
      <rPr>
        <b/>
        <sz val="12"/>
        <color indexed="8"/>
        <rFont val="Arial"/>
        <family val="2"/>
        <charset val="204"/>
      </rPr>
      <t xml:space="preserve">
92% полиамид, 8% эластан </t>
    </r>
  </si>
  <si>
    <r>
      <t xml:space="preserve">
    </t>
    </r>
    <r>
      <rPr>
        <sz val="12"/>
        <rFont val="Arial"/>
        <family val="2"/>
        <charset val="204"/>
      </rPr>
      <t>Трусы</t>
    </r>
    <r>
      <rPr>
        <sz val="12"/>
        <color indexed="8"/>
        <rFont val="Arial"/>
        <family val="2"/>
        <charset val="204"/>
      </rPr>
      <t xml:space="preserve"> женские из хлопкового трикотажного полотна с перфорацией. Область живота дополнительно усилена. Вертикальные косточки спереди и на спинке обеспечивают комфортную посадку и прилегание. Подкладка ластовицы из хлопка.        
    Состав:
</t>
    </r>
    <r>
      <rPr>
        <b/>
        <sz val="12"/>
        <color indexed="8"/>
        <rFont val="Arial"/>
        <family val="2"/>
        <charset val="204"/>
      </rPr>
      <t xml:space="preserve">90% хлопок, 10%эластан
    </t>
    </r>
  </si>
  <si>
    <r>
      <t xml:space="preserve">
    </t>
    </r>
    <r>
      <rPr>
        <sz val="12"/>
        <rFont val="Arial"/>
        <family val="2"/>
        <charset val="204"/>
      </rPr>
      <t>Корректирующее</t>
    </r>
    <r>
      <rPr>
        <sz val="12"/>
        <color indexed="8"/>
        <rFont val="Arial"/>
        <family val="2"/>
        <charset val="204"/>
      </rPr>
      <t xml:space="preserve"> боди из плотной эластичной сетки. Открытая зона декольте приподнимает грудь снизу и по бокам, позволяя отдельно подобрать бюстгальтер. С изнаночной стороны дополнительное усилинее переда и спинки.Широкие бретели обеспечивают комфорт и удобную посадку при носке. Застежка на ластовице регулируется, подкладка ластовицы выполнена из х/б полотна.      
    Состав:
</t>
    </r>
    <r>
      <rPr>
        <b/>
        <sz val="12"/>
        <color indexed="8"/>
        <rFont val="Arial"/>
        <family val="2"/>
        <charset val="204"/>
      </rPr>
      <t xml:space="preserve">92% полиамид, 8% эластан
    </t>
    </r>
  </si>
  <si>
    <r>
      <t xml:space="preserve">
    </t>
    </r>
    <r>
      <rPr>
        <sz val="12"/>
        <rFont val="Arial"/>
        <family val="2"/>
        <charset val="204"/>
      </rPr>
      <t>Моделирующие</t>
    </r>
    <r>
      <rPr>
        <sz val="12"/>
        <color indexed="8"/>
        <rFont val="Arial"/>
        <family val="2"/>
        <charset val="204"/>
      </rPr>
      <t xml:space="preserve"> трусы-слип из микрофибры с высокой талией, с поясом на силиконовой основе для идеального прилегания. С изнаночной стороны трусы полностью на подкладке из хлопка. Благодаря проклеенным плоским срезам, края трусов не видны через одежду.
    Состав:
</t>
    </r>
    <r>
      <rPr>
        <b/>
        <sz val="12"/>
        <color indexed="8"/>
        <rFont val="Arial"/>
        <family val="2"/>
        <charset val="204"/>
      </rPr>
      <t xml:space="preserve">92% полиамид, 8% эластан
    </t>
    </r>
  </si>
  <si>
    <r>
      <t xml:space="preserve">
    </t>
    </r>
    <r>
      <rPr>
        <sz val="12"/>
        <rFont val="Arial"/>
        <family val="2"/>
        <charset val="204"/>
      </rPr>
      <t>Цельновязанное</t>
    </r>
    <r>
      <rPr>
        <sz val="12"/>
        <color indexed="8"/>
        <rFont val="Arial"/>
        <family val="2"/>
        <charset val="204"/>
      </rPr>
      <t xml:space="preserve"> (бесшовное) корректирующее боди из мягкой микрофибры. Открытая зона декольте приподнимает грудь снизу и по бокам, позволяя отдельно подобрать бюстгальтер. Дополнительное усиление в области талии корректирует линию талии, подтягивает живот. Широкие бретели обеспечивают комфорт и удобную посадку при носке.Застежка на ластовице регулируются.
    Состав:
</t>
    </r>
    <r>
      <rPr>
        <b/>
        <sz val="12"/>
        <color indexed="8"/>
        <rFont val="Arial"/>
        <family val="2"/>
        <charset val="204"/>
      </rPr>
      <t xml:space="preserve">92% полиамид, 8% эластан     
</t>
    </r>
    <r>
      <rPr>
        <sz val="12"/>
        <rFont val="Arial"/>
        <family val="2"/>
        <charset val="204"/>
      </rPr>
      <t xml:space="preserve">* Замины на изделии, образующиеся в результате упаковки и хранения в сложенном виде, не являются дефектом и устраняются после стирки. Бесшовные изделия обладают повышенной эластичностью. Внешний вид изделия может выглядеть несоответствующим указанному размеру, это связано с повышенной эластичностью полотна, на фигуре изделие растягивается.  </t>
    </r>
    <r>
      <rPr>
        <b/>
        <sz val="12"/>
        <color indexed="8"/>
        <rFont val="Arial"/>
        <family val="2"/>
        <charset val="204"/>
      </rPr>
      <t xml:space="preserve">
    </t>
    </r>
  </si>
  <si>
    <r>
      <t xml:space="preserve">
    </t>
    </r>
    <r>
      <rPr>
        <sz val="12"/>
        <rFont val="Arial"/>
        <family val="2"/>
        <charset val="204"/>
      </rPr>
      <t xml:space="preserve">Бесшовные </t>
    </r>
    <r>
      <rPr>
        <sz val="12"/>
        <color indexed="8"/>
        <rFont val="Arial"/>
        <family val="2"/>
        <charset val="204"/>
      </rPr>
      <t xml:space="preserve">трусы-слип из мягкой микрофибры с высокой посадкой.
    Состав:
</t>
    </r>
    <r>
      <rPr>
        <b/>
        <sz val="12"/>
        <color indexed="8"/>
        <rFont val="Arial"/>
        <family val="2"/>
        <charset val="204"/>
      </rPr>
      <t xml:space="preserve">92% полиамид, 8% эластан      
</t>
    </r>
    <r>
      <rPr>
        <sz val="12"/>
        <color indexed="8"/>
        <rFont val="Arial"/>
        <family val="2"/>
        <charset val="204"/>
      </rPr>
      <t xml:space="preserve">* Замины на изделии, образующиеся в результате упаковки и хранения в сложенном виде, не являются дефектом и устраняются после стирки. Бесшовные изделия обладают повышенной эластичностью. Внешний вид изделия может выглядеть несоответствующим указанному размеру, это связано с повышенной эластичностью полотна, на фигуре изделие растягивается. </t>
    </r>
  </si>
  <si>
    <r>
      <t xml:space="preserve">
    </t>
    </r>
    <r>
      <rPr>
        <sz val="12"/>
        <color indexed="8"/>
        <rFont val="Arial"/>
        <family val="2"/>
        <charset val="204"/>
      </rPr>
      <t xml:space="preserve">Корректирующий пояс из эластичной сетки, декорированный кружевом. Пояс на подкладке из хлопкового трикотажного полотна, что обеспечивает мягкость и "дышащий эффект". Пояс укреплен вертикальными косточками по всей окружности изделия. Верхняя и нижняя части пояса плотно прилегают к телу благодаря эластичной тесьме. Фронтальная застежка на крючках регулируется.
    Состав:
</t>
    </r>
    <r>
      <rPr>
        <b/>
        <sz val="12"/>
        <color indexed="8"/>
        <rFont val="Arial"/>
        <family val="2"/>
        <charset val="204"/>
      </rPr>
      <t xml:space="preserve">ткани верха:92% полиамид, 8% эластан
подкладки: 90% хлопок, 10% эластан. 
    </t>
    </r>
  </si>
  <si>
    <r>
      <t xml:space="preserve">
    Цельн</t>
    </r>
    <r>
      <rPr>
        <sz val="12"/>
        <color indexed="8"/>
        <rFont val="Arial"/>
        <family val="2"/>
        <charset val="204"/>
      </rPr>
      <t xml:space="preserve">овязанный (бесшовный) корректирующий пояс из мягкой микрофибры. Разная эластичность обеспечивает поддержку и комфорт во время носки.
    Состав:
</t>
    </r>
    <r>
      <rPr>
        <b/>
        <sz val="12"/>
        <color indexed="8"/>
        <rFont val="Arial"/>
        <family val="2"/>
        <charset val="204"/>
      </rPr>
      <t xml:space="preserve">92% полиамид, 8% эластан            
</t>
    </r>
    <r>
      <rPr>
        <sz val="12"/>
        <color indexed="8"/>
        <rFont val="Arial"/>
        <family val="2"/>
        <charset val="204"/>
      </rPr>
      <t xml:space="preserve">* Замины на изделии, образующиеся в результате упаковки и хранения в сложенном виде, не являются дефектом и устраняются после стирки. Бесшовные изделия обладают повышенной эластичностью. Внешний вид изделия может выглядеть несоответствующим указанному размеру, это связано с повышенной эластичностью полотна, на фигуре изделие растягивается. </t>
    </r>
    <r>
      <rPr>
        <b/>
        <sz val="12"/>
        <color indexed="8"/>
        <rFont val="Arial"/>
        <family val="2"/>
        <charset val="204"/>
      </rPr>
      <t xml:space="preserve">
    </t>
    </r>
  </si>
  <si>
    <r>
      <t xml:space="preserve">
    </t>
    </r>
    <r>
      <rPr>
        <sz val="12"/>
        <rFont val="Arial"/>
        <family val="2"/>
        <charset val="204"/>
      </rPr>
      <t>Трусы</t>
    </r>
    <r>
      <rPr>
        <sz val="12"/>
        <color indexed="8"/>
        <rFont val="Arial"/>
        <family val="2"/>
        <charset val="204"/>
      </rPr>
      <t xml:space="preserve">-стринги из эластичного трикотажного полотна с перфорацией, с х/б ластовицей. Благодаря проклеенным плоским срезам, края трусов не видны через одежду.
    Состав:
</t>
    </r>
    <r>
      <rPr>
        <b/>
        <sz val="12"/>
        <color indexed="8"/>
        <rFont val="Arial"/>
        <family val="2"/>
        <charset val="204"/>
      </rPr>
      <t xml:space="preserve">92% полиамид, 8% эластан
    </t>
    </r>
  </si>
  <si>
    <r>
      <t xml:space="preserve">
    </t>
    </r>
    <r>
      <rPr>
        <sz val="12"/>
        <rFont val="Arial"/>
        <family val="2"/>
        <charset val="204"/>
      </rPr>
      <t>Корректирующие трусы-слип из трикотажного полотна, декорированные кружевом, с х/б ластовицей.</t>
    </r>
    <r>
      <rPr>
        <sz val="12"/>
        <color indexed="8"/>
        <rFont val="Arial"/>
        <family val="2"/>
        <charset val="204"/>
      </rPr>
      <t xml:space="preserve">
    Состав:
</t>
    </r>
    <r>
      <rPr>
        <b/>
        <sz val="12"/>
        <color indexed="8"/>
        <rFont val="Arial"/>
        <family val="2"/>
        <charset val="204"/>
      </rPr>
      <t xml:space="preserve">76% нейлон, 24% спандекс
    </t>
    </r>
  </si>
  <si>
    <r>
      <t xml:space="preserve">    </t>
    </r>
    <r>
      <rPr>
        <sz val="12"/>
        <rFont val="Arial"/>
        <family val="2"/>
        <charset val="204"/>
      </rPr>
      <t>Утягивающий пояс хорошо облегает фигуру, подчеркивая естественные формы и равномерно сглаживая линии талии. Застежка спереди регулируется. Прочные материалы с высокой степенью эластичности, гарантируют комфорт длительной носки. Рекомендуется носить на нательное белье.</t>
    </r>
    <r>
      <rPr>
        <b/>
        <i/>
        <sz val="12"/>
        <color rgb="FF993366"/>
        <rFont val="Arial"/>
        <family val="2"/>
        <charset val="204"/>
      </rPr>
      <t xml:space="preserve">
    </t>
    </r>
    <r>
      <rPr>
        <sz val="12"/>
        <color indexed="8"/>
        <rFont val="Arial"/>
        <family val="2"/>
        <charset val="204"/>
      </rPr>
      <t xml:space="preserve">Состав:
</t>
    </r>
    <r>
      <rPr>
        <b/>
        <sz val="12"/>
        <color indexed="8"/>
        <rFont val="Arial"/>
        <family val="2"/>
        <charset val="204"/>
      </rPr>
      <t>92% полиамид, 8% эластан</t>
    </r>
  </si>
  <si>
    <r>
      <t xml:space="preserve">
    </t>
    </r>
    <r>
      <rPr>
        <sz val="12"/>
        <rFont val="Arial"/>
        <family val="2"/>
        <charset val="204"/>
      </rPr>
      <t>Корректирующий</t>
    </r>
    <r>
      <rPr>
        <sz val="12"/>
        <color indexed="8"/>
        <rFont val="Arial"/>
        <family val="2"/>
        <charset val="204"/>
      </rPr>
      <t xml:space="preserve"> пояс из эластичного трикотажного полотна. Пояс на подкладке из из плотной сетки укреплен вертикальными косточками по всей окружности изделия. Фронтальная застежка на крючках регулируется.       
    Состав:
</t>
    </r>
    <r>
      <rPr>
        <b/>
        <sz val="12"/>
        <color indexed="8"/>
        <rFont val="Arial"/>
        <family val="2"/>
        <charset val="204"/>
      </rPr>
      <t>ткани верха 92% полиамид, 8% эластан</t>
    </r>
  </si>
  <si>
    <r>
      <t xml:space="preserve">
    </t>
    </r>
    <r>
      <rPr>
        <sz val="12"/>
        <rFont val="Arial"/>
        <family val="2"/>
        <charset val="204"/>
      </rPr>
      <t>Высокие утягивающие трусы, имеют корректирующий эффект в области талии и живота. Идеально подходят для повседневной носки.</t>
    </r>
    <r>
      <rPr>
        <sz val="12"/>
        <color indexed="8"/>
        <rFont val="Arial"/>
        <family val="2"/>
        <charset val="204"/>
      </rPr>
      <t xml:space="preserve">
    Состав:
</t>
    </r>
    <r>
      <rPr>
        <b/>
        <sz val="12"/>
        <color indexed="8"/>
        <rFont val="Arial"/>
        <family val="2"/>
        <charset val="204"/>
      </rPr>
      <t>ткани верха 92% полиамид, 8% эластан</t>
    </r>
  </si>
  <si>
    <r>
      <t xml:space="preserve">
    </t>
    </r>
    <r>
      <rPr>
        <sz val="12"/>
        <rFont val="Arial"/>
        <family val="2"/>
        <charset val="204"/>
      </rPr>
      <t>Топ из мягкой дышащей ткани.</t>
    </r>
    <r>
      <rPr>
        <b/>
        <i/>
        <sz val="12"/>
        <color rgb="FF993366"/>
        <rFont val="Arial"/>
        <family val="2"/>
        <charset val="204"/>
      </rPr>
      <t xml:space="preserve">
</t>
    </r>
    <r>
      <rPr>
        <sz val="12"/>
        <color indexed="8"/>
        <rFont val="Arial"/>
        <family val="2"/>
        <charset val="204"/>
      </rPr>
      <t xml:space="preserve">    Состав:
</t>
    </r>
    <r>
      <rPr>
        <b/>
        <sz val="12"/>
        <color indexed="8"/>
        <rFont val="Arial"/>
        <family val="2"/>
        <charset val="204"/>
      </rPr>
      <t>92% полиамид, 8% эластан</t>
    </r>
  </si>
  <si>
    <r>
      <t xml:space="preserve">
    </t>
    </r>
    <r>
      <rPr>
        <sz val="12"/>
        <rFont val="Arial"/>
        <family val="2"/>
        <charset val="204"/>
      </rPr>
      <t>Утягивающее боди превосходно корректирует недостатки фигуры, создавая привлекательный силуэт.</t>
    </r>
    <r>
      <rPr>
        <sz val="12"/>
        <color indexed="8"/>
        <rFont val="Arial"/>
        <family val="2"/>
        <charset val="204"/>
      </rPr>
      <t xml:space="preserve">
    Состав:
</t>
    </r>
    <r>
      <rPr>
        <b/>
        <sz val="12"/>
        <color indexed="8"/>
        <rFont val="Arial"/>
        <family val="2"/>
        <charset val="204"/>
      </rPr>
      <t>95% хлопок, 5% эластан</t>
    </r>
  </si>
  <si>
    <r>
      <t xml:space="preserve">
   </t>
    </r>
    <r>
      <rPr>
        <i/>
        <sz val="12"/>
        <color rgb="FF993366"/>
        <rFont val="Arial"/>
        <family val="2"/>
        <charset val="204"/>
      </rPr>
      <t xml:space="preserve"> </t>
    </r>
    <r>
      <rPr>
        <sz val="12"/>
        <rFont val="Arial"/>
        <family val="2"/>
        <charset val="204"/>
      </rPr>
      <t>Коррект</t>
    </r>
    <r>
      <rPr>
        <sz val="12"/>
        <color indexed="8"/>
        <rFont val="Arial"/>
        <family val="2"/>
        <charset val="204"/>
      </rPr>
      <t xml:space="preserve">ирующий комбидресс из микрофибры. Открытая зона декольте приподнимает грудь снизу и по бокам, позволяя отдельно подобрать бюстгальтер. Дополнительное усиление в области талии корректирует линию талии, подтягивает живот. Бретели регулируются. Благодаря проклеенным плоским срезам, края боди не видны через одежду.
    Состав:
</t>
    </r>
    <r>
      <rPr>
        <b/>
        <sz val="12"/>
        <color indexed="8"/>
        <rFont val="Arial"/>
        <family val="2"/>
        <charset val="204"/>
      </rPr>
      <t>92% полиамид, 8% эластан</t>
    </r>
  </si>
  <si>
    <r>
      <t xml:space="preserve">
    </t>
    </r>
    <r>
      <rPr>
        <sz val="12"/>
        <rFont val="Arial"/>
        <family val="2"/>
        <charset val="204"/>
      </rPr>
      <t>Комбидресс</t>
    </r>
    <r>
      <rPr>
        <sz val="12"/>
        <color indexed="8"/>
        <rFont val="Arial"/>
        <family val="2"/>
        <charset val="204"/>
      </rPr>
      <t xml:space="preserve"> из эластичного полотна. С изнаночной стороны область живота усилена эластичной сеткой с аппликацией для легкого массажного эффекта. 
    Состав:
</t>
    </r>
    <r>
      <rPr>
        <b/>
        <sz val="12"/>
        <color indexed="8"/>
        <rFont val="Arial"/>
        <family val="2"/>
        <charset val="204"/>
      </rPr>
      <t>58% нейлон, 42% спандекс</t>
    </r>
  </si>
  <si>
    <r>
      <t xml:space="preserve">
    </t>
    </r>
    <r>
      <rPr>
        <sz val="12"/>
        <rFont val="Arial"/>
        <family val="2"/>
        <charset val="204"/>
      </rPr>
      <t>Корректирующий</t>
    </r>
    <r>
      <rPr>
        <sz val="12"/>
        <color indexed="8"/>
        <rFont val="Arial"/>
        <family val="2"/>
        <charset val="204"/>
      </rPr>
      <t xml:space="preserve"> топ из плотного эластичного полотна. Открытая зона декольте приподнимает грудь снизу и по бокам, позволяя отдельно подобрать бюстгальтер. Благодаря проклеенным плоским срезам, края топа не видны через одежду.
    Состав:
</t>
    </r>
    <r>
      <rPr>
        <b/>
        <sz val="12"/>
        <color indexed="8"/>
        <rFont val="Arial"/>
        <family val="2"/>
        <charset val="204"/>
      </rPr>
      <t xml:space="preserve">92% полиамид, 8% эластан      </t>
    </r>
  </si>
  <si>
    <r>
      <t xml:space="preserve">
    </t>
    </r>
    <r>
      <rPr>
        <sz val="12"/>
        <rFont val="Arial"/>
        <family val="2"/>
        <charset val="204"/>
      </rPr>
      <t>Корректирующие</t>
    </r>
    <r>
      <rPr>
        <sz val="12"/>
        <color indexed="8"/>
        <rFont val="Arial"/>
        <family val="2"/>
        <charset val="204"/>
      </rPr>
      <t xml:space="preserve"> шорты из эластичного полотна, с х/б ластовицей. 
    Состав:
</t>
    </r>
    <r>
      <rPr>
        <b/>
        <sz val="12"/>
        <color indexed="8"/>
        <rFont val="Arial"/>
        <family val="2"/>
        <charset val="204"/>
      </rPr>
      <t>92% полиамид, 8% эластан</t>
    </r>
  </si>
  <si>
    <r>
      <t xml:space="preserve">
    </t>
    </r>
    <r>
      <rPr>
        <sz val="12"/>
        <rFont val="Arial"/>
        <family val="2"/>
        <charset val="204"/>
      </rPr>
      <t>Моделирующая</t>
    </r>
    <r>
      <rPr>
        <sz val="12"/>
        <color indexed="8"/>
        <rFont val="Arial"/>
        <family val="2"/>
        <charset val="204"/>
      </rPr>
      <t xml:space="preserve"> грация из эластичного полотна. С изнаночной стороны область живота усилена эластичной сеткой с аппликацией для легкого массажного эффекта. Застежка на ластовице регулируются. 
    Состав:
</t>
    </r>
    <r>
      <rPr>
        <b/>
        <sz val="12"/>
        <color indexed="8"/>
        <rFont val="Arial"/>
        <family val="2"/>
        <charset val="204"/>
      </rPr>
      <t>58% нейлон, 42% спандекс</t>
    </r>
  </si>
  <si>
    <r>
      <t xml:space="preserve">
    </t>
    </r>
    <r>
      <rPr>
        <b/>
        <i/>
        <sz val="12"/>
        <rFont val="Arial"/>
        <family val="2"/>
        <charset val="204"/>
      </rPr>
      <t>Цельновязанный</t>
    </r>
    <r>
      <rPr>
        <sz val="12"/>
        <color indexed="8"/>
        <rFont val="Arial"/>
        <family val="2"/>
        <charset val="204"/>
      </rPr>
      <t xml:space="preserve"> (бесшовный) корректирующий топ из мягкой микрофибры. Открытая зона декольте приподнимает грудь снизу и по бокам, позволяя отдельно подобрать бюстгальтер. Дополнительное усиление в области талии корректирует линию талии, подтягивает живот. Широкие бретели обеспечивают комфорт и удобную посадку при носке.
    Состав:
</t>
    </r>
    <r>
      <rPr>
        <b/>
        <sz val="12"/>
        <color indexed="8"/>
        <rFont val="Arial"/>
        <family val="2"/>
        <charset val="204"/>
      </rPr>
      <t xml:space="preserve">92% полиамид, 8% эластан      
</t>
    </r>
    <r>
      <rPr>
        <sz val="12"/>
        <color indexed="8"/>
        <rFont val="Arial"/>
        <family val="2"/>
        <charset val="204"/>
      </rPr>
      <t xml:space="preserve">* Замины на изделии, образующиеся в результате упаковки и хранения в сложенном виде, не являются дефектом и устраняются после стирки. Бесшовные изделия обладают повышенной эластичностью. Внешний вид изделия может выглядеть несоответствующим указанному размеру, это связано с повышенной эластичностью полотна, на фигуре изделие растягивается. </t>
    </r>
    <r>
      <rPr>
        <b/>
        <sz val="12"/>
        <color indexed="8"/>
        <rFont val="Arial"/>
        <family val="2"/>
        <charset val="204"/>
      </rPr>
      <t xml:space="preserve">
    </t>
    </r>
  </si>
  <si>
    <r>
      <t xml:space="preserve">
    </t>
    </r>
    <r>
      <rPr>
        <sz val="12"/>
        <rFont val="Arial"/>
        <family val="2"/>
        <charset val="204"/>
      </rPr>
      <t>Корректирующие</t>
    </r>
    <r>
      <rPr>
        <sz val="12"/>
        <color indexed="8"/>
        <rFont val="Arial"/>
        <family val="2"/>
        <charset val="204"/>
      </rPr>
      <t xml:space="preserve"> трусы-слип из деликатной эластичной ткани с ажурным рисунком, с х/б ластовицей. Дополнительное усиление в области талии корректирует талию, подтягивает живот. Вертикальные косточки обеспечивают комфортную посадку и прилегание.
    Состав:
</t>
    </r>
    <r>
      <rPr>
        <b/>
        <sz val="12"/>
        <color indexed="8"/>
        <rFont val="Arial"/>
        <family val="2"/>
        <charset val="204"/>
      </rPr>
      <t xml:space="preserve">92% полиамид, 8% эластан
    </t>
    </r>
  </si>
  <si>
    <t>серый</t>
  </si>
  <si>
    <t>красный</t>
  </si>
  <si>
    <t>сиреневый</t>
  </si>
  <si>
    <t>розовый</t>
  </si>
  <si>
    <t>сирень</t>
  </si>
  <si>
    <t>S</t>
  </si>
  <si>
    <t>M/L</t>
  </si>
  <si>
    <t>XS/S</t>
  </si>
  <si>
    <t>XL/2XL</t>
  </si>
  <si>
    <t>3XL/4XL</t>
  </si>
  <si>
    <r>
      <t xml:space="preserve">
   </t>
    </r>
    <r>
      <rPr>
        <sz val="12"/>
        <rFont val="Arial"/>
        <family val="2"/>
        <charset val="204"/>
      </rPr>
      <t>Торсет Mia-Mella</t>
    </r>
    <r>
      <rPr>
        <sz val="12"/>
        <color indexed="8"/>
        <rFont val="Arial"/>
        <family val="2"/>
        <charset val="204"/>
      </rPr>
      <t xml:space="preserve">
    Состав:
</t>
    </r>
    <r>
      <rPr>
        <b/>
        <sz val="12"/>
        <color indexed="8"/>
        <rFont val="Arial"/>
        <family val="2"/>
        <charset val="204"/>
      </rPr>
      <t xml:space="preserve">92% полиамид, 8% эластан
    </t>
    </r>
  </si>
  <si>
    <r>
      <rPr>
        <b/>
        <sz val="12"/>
        <rFont val="Arial"/>
        <family val="2"/>
        <charset val="204"/>
      </rPr>
      <t xml:space="preserve">
</t>
    </r>
    <r>
      <rPr>
        <sz val="12"/>
        <rFont val="Arial"/>
        <family val="2"/>
        <charset val="204"/>
      </rPr>
      <t xml:space="preserve">    Комбидресс Mia-Mella</t>
    </r>
    <r>
      <rPr>
        <sz val="12"/>
        <color indexed="8"/>
        <rFont val="Arial"/>
        <family val="2"/>
        <charset val="204"/>
      </rPr>
      <t xml:space="preserve">
    Состав:
</t>
    </r>
    <r>
      <rPr>
        <b/>
        <sz val="12"/>
        <color indexed="8"/>
        <rFont val="Arial"/>
        <family val="2"/>
        <charset val="204"/>
      </rPr>
      <t xml:space="preserve">92% полиамид, 8% эластан
    </t>
    </r>
  </si>
  <si>
    <r>
      <t xml:space="preserve">
</t>
    </r>
    <r>
      <rPr>
        <sz val="12"/>
        <rFont val="Arial"/>
        <family val="2"/>
        <charset val="204"/>
      </rPr>
      <t xml:space="preserve">    Торсет Mia-Mella</t>
    </r>
    <r>
      <rPr>
        <sz val="12"/>
        <color indexed="8"/>
        <rFont val="Arial"/>
        <family val="2"/>
        <charset val="204"/>
      </rPr>
      <t xml:space="preserve">
    Состав:
</t>
    </r>
    <r>
      <rPr>
        <b/>
        <sz val="12"/>
        <color indexed="8"/>
        <rFont val="Arial"/>
        <family val="2"/>
        <charset val="204"/>
      </rPr>
      <t xml:space="preserve">92% полиамид, 8% эластан
    </t>
    </r>
  </si>
  <si>
    <r>
      <t xml:space="preserve">
</t>
    </r>
    <r>
      <rPr>
        <sz val="12"/>
        <rFont val="Arial"/>
        <family val="2"/>
        <charset val="204"/>
      </rPr>
      <t xml:space="preserve">    Торсет Mia-Mella </t>
    </r>
    <r>
      <rPr>
        <sz val="12"/>
        <color indexed="8"/>
        <rFont val="Arial"/>
        <family val="2"/>
        <charset val="204"/>
      </rPr>
      <t xml:space="preserve">
    Состав:
</t>
    </r>
    <r>
      <rPr>
        <b/>
        <sz val="12"/>
        <color indexed="8"/>
        <rFont val="Arial"/>
        <family val="2"/>
        <charset val="204"/>
      </rPr>
      <t xml:space="preserve">92% полиамид, 8% эластан
    </t>
    </r>
  </si>
  <si>
    <r>
      <t xml:space="preserve">
   </t>
    </r>
    <r>
      <rPr>
        <sz val="12"/>
        <rFont val="Arial"/>
        <family val="2"/>
        <charset val="204"/>
      </rPr>
      <t xml:space="preserve"> Трусы Mia-Amore</t>
    </r>
    <r>
      <rPr>
        <sz val="12"/>
        <color indexed="8"/>
        <rFont val="Arial"/>
        <family val="2"/>
        <charset val="204"/>
      </rPr>
      <t xml:space="preserve">
    Состав:
</t>
    </r>
    <r>
      <rPr>
        <b/>
        <sz val="12"/>
        <color indexed="8"/>
        <rFont val="Arial"/>
        <family val="2"/>
        <charset val="204"/>
      </rPr>
      <t xml:space="preserve">92% полиамид, 8% эластан
    </t>
    </r>
  </si>
  <si>
    <r>
      <t xml:space="preserve">
  </t>
    </r>
    <r>
      <rPr>
        <b/>
        <sz val="12"/>
        <rFont val="Arial"/>
        <family val="2"/>
        <charset val="204"/>
      </rPr>
      <t xml:space="preserve"> </t>
    </r>
    <r>
      <rPr>
        <sz val="12"/>
        <rFont val="Arial"/>
        <family val="2"/>
        <charset val="204"/>
      </rPr>
      <t xml:space="preserve"> Трусы Mia-Mella</t>
    </r>
    <r>
      <rPr>
        <sz val="12"/>
        <color indexed="8"/>
        <rFont val="Arial"/>
        <family val="2"/>
        <charset val="204"/>
      </rPr>
      <t xml:space="preserve">
    Состав:
</t>
    </r>
    <r>
      <rPr>
        <b/>
        <sz val="12"/>
        <color indexed="8"/>
        <rFont val="Arial"/>
        <family val="2"/>
        <charset val="204"/>
      </rPr>
      <t xml:space="preserve">92% полиамид, 8% эластан
    </t>
    </r>
  </si>
  <si>
    <r>
      <t xml:space="preserve">
    Трусы Mia-Mella
   </t>
    </r>
    <r>
      <rPr>
        <sz val="12"/>
        <color indexed="8"/>
        <rFont val="Arial"/>
        <family val="2"/>
        <charset val="204"/>
      </rPr>
      <t>Состав:</t>
    </r>
    <r>
      <rPr>
        <b/>
        <sz val="12"/>
        <color indexed="8"/>
        <rFont val="Arial"/>
        <family val="2"/>
        <charset val="204"/>
      </rPr>
      <t xml:space="preserve">
92% полиамид, 8% эластан </t>
    </r>
  </si>
  <si>
    <r>
      <t xml:space="preserve">
</t>
    </r>
    <r>
      <rPr>
        <sz val="12"/>
        <rFont val="Arial"/>
        <family val="2"/>
        <charset val="204"/>
      </rPr>
      <t xml:space="preserve">    Комбидресс Mia-Mella </t>
    </r>
    <r>
      <rPr>
        <sz val="12"/>
        <color indexed="8"/>
        <rFont val="Arial"/>
        <family val="2"/>
        <charset val="204"/>
      </rPr>
      <t xml:space="preserve">
    Состав:
</t>
    </r>
    <r>
      <rPr>
        <b/>
        <sz val="12"/>
        <color indexed="8"/>
        <rFont val="Arial"/>
        <family val="2"/>
        <charset val="204"/>
      </rPr>
      <t xml:space="preserve">92% полиамид, 8% эластан
    </t>
    </r>
  </si>
  <si>
    <r>
      <rPr>
        <sz val="12"/>
        <color rgb="FF993366"/>
        <rFont val="Arial"/>
        <family val="2"/>
        <charset val="204"/>
      </rPr>
      <t xml:space="preserve">
</t>
    </r>
    <r>
      <rPr>
        <sz val="12"/>
        <rFont val="Arial"/>
        <family val="2"/>
        <charset val="204"/>
      </rPr>
      <t xml:space="preserve">    Шорты Mia-Mella </t>
    </r>
    <r>
      <rPr>
        <sz val="12"/>
        <color indexed="8"/>
        <rFont val="Arial"/>
        <family val="2"/>
        <charset val="204"/>
      </rPr>
      <t xml:space="preserve">
    Состав:
</t>
    </r>
    <r>
      <rPr>
        <b/>
        <sz val="12"/>
        <color indexed="8"/>
        <rFont val="Arial"/>
        <family val="2"/>
        <charset val="204"/>
      </rPr>
      <t xml:space="preserve">92% полиамид, 8% эластан
    </t>
    </r>
  </si>
  <si>
    <r>
      <rPr>
        <sz val="12"/>
        <rFont val="Arial"/>
        <family val="2"/>
        <charset val="204"/>
      </rPr>
      <t xml:space="preserve">
    Шорты Mia-Mella </t>
    </r>
    <r>
      <rPr>
        <sz val="12"/>
        <color indexed="8"/>
        <rFont val="Arial"/>
        <family val="2"/>
        <charset val="204"/>
      </rPr>
      <t xml:space="preserve">
    Состав:
</t>
    </r>
    <r>
      <rPr>
        <b/>
        <sz val="12"/>
        <color indexed="8"/>
        <rFont val="Arial"/>
        <family val="2"/>
        <charset val="204"/>
      </rPr>
      <t xml:space="preserve">92% полиамид, 8% эластан
    </t>
    </r>
  </si>
  <si>
    <r>
      <t xml:space="preserve">
   </t>
    </r>
    <r>
      <rPr>
        <sz val="12"/>
        <rFont val="Arial"/>
        <family val="2"/>
        <charset val="204"/>
      </rPr>
      <t xml:space="preserve"> Комбидресс Mia-Mella</t>
    </r>
    <r>
      <rPr>
        <sz val="12"/>
        <color indexed="8"/>
        <rFont val="Arial"/>
        <family val="2"/>
        <charset val="204"/>
      </rPr>
      <t xml:space="preserve">
    Состав:
</t>
    </r>
    <r>
      <rPr>
        <b/>
        <sz val="12"/>
        <color indexed="8"/>
        <rFont val="Arial"/>
        <family val="2"/>
        <charset val="204"/>
      </rPr>
      <t xml:space="preserve">92% полиамид, 8% эластан
    </t>
    </r>
  </si>
  <si>
    <r>
      <t xml:space="preserve">
   </t>
    </r>
    <r>
      <rPr>
        <sz val="12"/>
        <rFont val="Arial"/>
        <family val="2"/>
        <charset val="204"/>
      </rPr>
      <t xml:space="preserve"> Торсет Mia-Mella 927 </t>
    </r>
    <r>
      <rPr>
        <sz val="12"/>
        <color indexed="8"/>
        <rFont val="Arial"/>
        <family val="2"/>
        <charset val="204"/>
      </rPr>
      <t xml:space="preserve">
    Состав:
</t>
    </r>
    <r>
      <rPr>
        <b/>
        <sz val="12"/>
        <color indexed="8"/>
        <rFont val="Arial"/>
        <family val="2"/>
        <charset val="204"/>
      </rPr>
      <t xml:space="preserve">92% полиамид, 8% эластан
    </t>
    </r>
  </si>
  <si>
    <t xml:space="preserve">Корректирующее бельё </t>
  </si>
  <si>
    <t>слива</t>
  </si>
  <si>
    <t>Желтым цветом отмечено количество менее 5</t>
  </si>
  <si>
    <t>Зеленым цветом отмечено количество больше 5</t>
  </si>
  <si>
    <t>Стараяцена</t>
  </si>
  <si>
    <t>Новая цена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</si>
</sst>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&quot;р.&quot;_-;\-* #,##0&quot;р.&quot;_-;_-* &quot;-&quot;&quot;р.&quot;_-;_-@_-"/>
    <numFmt numFmtId="165" formatCode="0.0"/>
    <numFmt numFmtId="166" formatCode="#,##0&quot;р.&quot;"/>
    <numFmt numFmtId="167" formatCode="#,##0\ &quot;₽&quot;"/>
    <numFmt numFmtId="168" formatCode="_(&quot;₽&quot;* #,##0_);_(&quot;₽&quot;* \(#,##0\);_(&quot;₽&quot;* &quot;-&quot;_);_(@_)"/>
  </numFmts>
  <fonts count="52" x14ac:knownFonts="1">
    <font>
      <sz val="11"/>
      <color theme="1"/>
      <name val="Calibri"/>
      <family val="2"/>
      <charset val="204"/>
      <scheme val="minor"/>
    </font>
    <font>
      <sz val="13"/>
      <name val="Arial"/>
      <family val="2"/>
      <charset val="204"/>
    </font>
    <font>
      <sz val="13"/>
      <color indexed="63"/>
      <name val="Arial"/>
      <family val="2"/>
      <charset val="204"/>
    </font>
    <font>
      <b/>
      <sz val="13"/>
      <name val="Arial"/>
      <family val="2"/>
      <charset val="204"/>
    </font>
    <font>
      <i/>
      <sz val="18"/>
      <color indexed="8"/>
      <name val="Arial"/>
      <family val="2"/>
      <charset val="204"/>
    </font>
    <font>
      <sz val="12"/>
      <name val="Arial Cyr"/>
      <charset val="204"/>
    </font>
    <font>
      <sz val="10"/>
      <color indexed="63"/>
      <name val="Arial"/>
      <family val="2"/>
      <charset val="204"/>
    </font>
    <font>
      <sz val="10"/>
      <color indexed="9"/>
      <name val="Arial Cyr"/>
      <charset val="204"/>
    </font>
    <font>
      <b/>
      <sz val="13"/>
      <color indexed="48"/>
      <name val="Arial"/>
      <family val="2"/>
      <charset val="204"/>
    </font>
    <font>
      <b/>
      <sz val="12"/>
      <color indexed="8"/>
      <name val="Arial"/>
      <family val="2"/>
      <charset val="204"/>
    </font>
    <font>
      <sz val="12"/>
      <color indexed="8"/>
      <name val="Arial"/>
      <family val="2"/>
      <charset val="204"/>
    </font>
    <font>
      <b/>
      <sz val="12"/>
      <name val="Arial"/>
      <family val="2"/>
      <charset val="204"/>
    </font>
    <font>
      <b/>
      <sz val="12"/>
      <color indexed="63"/>
      <name val="Arial"/>
      <family val="2"/>
      <charset val="204"/>
    </font>
    <font>
      <u/>
      <sz val="10"/>
      <color indexed="12"/>
      <name val="Arial Cyr"/>
      <charset val="204"/>
    </font>
    <font>
      <b/>
      <u/>
      <sz val="12"/>
      <color indexed="12"/>
      <name val="Arial Cyr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4"/>
      <color indexed="10"/>
      <name val="Arial"/>
      <family val="2"/>
      <charset val="204"/>
    </font>
    <font>
      <b/>
      <sz val="10"/>
      <color indexed="8"/>
      <name val="Arial"/>
      <family val="2"/>
      <charset val="204"/>
    </font>
    <font>
      <b/>
      <sz val="11"/>
      <color indexed="8"/>
      <name val="Arial"/>
      <family val="2"/>
      <charset val="204"/>
    </font>
    <font>
      <sz val="12"/>
      <name val="Arial"/>
      <family val="2"/>
      <charset val="204"/>
    </font>
    <font>
      <b/>
      <i/>
      <sz val="12"/>
      <name val="Arial"/>
      <family val="2"/>
      <charset val="204"/>
    </font>
    <font>
      <sz val="11"/>
      <color rgb="FF006100"/>
      <name val="Calibri"/>
      <family val="2"/>
      <charset val="204"/>
      <scheme val="minor"/>
    </font>
    <font>
      <sz val="13"/>
      <color theme="0" tint="-0.249977111117893"/>
      <name val="Arial"/>
      <family val="2"/>
      <charset val="204"/>
    </font>
    <font>
      <sz val="12"/>
      <color theme="0" tint="-0.249977111117893"/>
      <name val="Arial"/>
      <family val="2"/>
      <charset val="204"/>
    </font>
    <font>
      <b/>
      <sz val="12"/>
      <color theme="1"/>
      <name val="Arial"/>
      <family val="2"/>
      <charset val="204"/>
    </font>
    <font>
      <b/>
      <sz val="11"/>
      <color theme="1"/>
      <name val="Calibri"/>
      <family val="2"/>
      <charset val="204"/>
    </font>
    <font>
      <sz val="12"/>
      <color theme="1"/>
      <name val="Arial"/>
      <family val="2"/>
      <charset val="204"/>
    </font>
    <font>
      <b/>
      <i/>
      <sz val="12"/>
      <color rgb="FF993366"/>
      <name val="Arial"/>
      <family val="2"/>
      <charset val="204"/>
    </font>
    <font>
      <b/>
      <sz val="12"/>
      <color rgb="FF993366"/>
      <name val="Arial"/>
      <family val="2"/>
      <charset val="204"/>
    </font>
    <font>
      <b/>
      <sz val="12"/>
      <color theme="0" tint="-0.34998626667073579"/>
      <name val="Arial"/>
      <family val="2"/>
      <charset val="204"/>
    </font>
    <font>
      <i/>
      <sz val="12"/>
      <color rgb="FF993366"/>
      <name val="Arial"/>
      <family val="2"/>
      <charset val="204"/>
    </font>
    <font>
      <sz val="11"/>
      <color theme="0"/>
      <name val="Calibri"/>
      <family val="2"/>
      <charset val="204"/>
      <scheme val="minor"/>
    </font>
    <font>
      <sz val="12"/>
      <color theme="0" tint="-0.34998626667073579"/>
      <name val="Arial"/>
      <family val="2"/>
      <charset val="204"/>
    </font>
    <font>
      <b/>
      <i/>
      <sz val="28"/>
      <color theme="3"/>
      <name val="Arial"/>
      <family val="2"/>
      <charset val="204"/>
    </font>
    <font>
      <sz val="12"/>
      <color theme="1"/>
      <name val="Calibri"/>
      <family val="2"/>
      <charset val="204"/>
      <scheme val="minor"/>
    </font>
    <font>
      <b/>
      <i/>
      <sz val="12"/>
      <color theme="3"/>
      <name val="Arial"/>
      <family val="2"/>
      <charset val="204"/>
    </font>
    <font>
      <sz val="12"/>
      <color theme="0"/>
      <name val="Calibri"/>
      <family val="2"/>
      <charset val="204"/>
      <scheme val="minor"/>
    </font>
    <font>
      <sz val="12"/>
      <color rgb="FF993366"/>
      <name val="Arial"/>
      <family val="2"/>
      <charset val="204"/>
    </font>
    <font>
      <b/>
      <i/>
      <sz val="24"/>
      <color theme="3"/>
      <name val="Arial"/>
      <family val="2"/>
      <charset val="204"/>
    </font>
    <font>
      <sz val="12"/>
      <color theme="0"/>
      <name val="Arial"/>
      <family val="2"/>
      <charset val="204"/>
    </font>
    <font>
      <b/>
      <sz val="12"/>
      <color theme="0"/>
      <name val="Arial"/>
      <family val="2"/>
      <charset val="204"/>
    </font>
    <font>
      <sz val="14"/>
      <color indexed="8"/>
      <name val="Arial"/>
      <family val="2"/>
      <charset val="204"/>
    </font>
    <font>
      <i/>
      <sz val="14"/>
      <color indexed="8"/>
      <name val="Arial"/>
      <family val="2"/>
      <charset val="204"/>
    </font>
    <font>
      <b/>
      <sz val="14"/>
      <color indexed="48"/>
      <name val="Arial"/>
      <family val="2"/>
      <charset val="204"/>
    </font>
    <font>
      <sz val="14"/>
      <color theme="1"/>
      <name val="Calibri"/>
      <family val="2"/>
      <charset val="204"/>
      <scheme val="minor"/>
    </font>
    <font>
      <b/>
      <strike/>
      <sz val="11"/>
      <color indexed="30"/>
      <name val="Arial"/>
      <family val="2"/>
      <charset val="204"/>
    </font>
    <font>
      <b/>
      <strike/>
      <sz val="11"/>
      <color rgb="FFFF0000"/>
      <name val="Arial"/>
      <family val="2"/>
      <charset val="204"/>
    </font>
    <font>
      <b/>
      <sz val="16"/>
      <color indexed="10"/>
      <name val="Arial"/>
      <family val="2"/>
      <charset val="204"/>
    </font>
    <font>
      <b/>
      <strike/>
      <sz val="11"/>
      <color rgb="FF0070C0"/>
      <name val="Arial"/>
      <family val="2"/>
      <charset val="204"/>
    </font>
    <font>
      <b/>
      <sz val="12"/>
      <color indexed="10"/>
      <name val="Arial"/>
      <family val="2"/>
    </font>
    <font>
      <sz val="13"/>
      <color theme="0"/>
      <name val="Arial"/>
      <family val="2"/>
      <charset val="204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3" fillId="0" borderId="0" applyNumberFormat="0" applyFill="0" applyBorder="0" applyAlignment="0" applyProtection="0">
      <alignment vertical="top"/>
      <protection locked="0"/>
    </xf>
    <xf numFmtId="0" fontId="22" fillId="6" borderId="0" applyNumberFormat="0" applyBorder="0" applyAlignment="0" applyProtection="0"/>
  </cellStyleXfs>
  <cellXfs count="200">
    <xf numFmtId="0" fontId="0" fillId="0" borderId="0" xfId="0"/>
    <xf numFmtId="0" fontId="26" fillId="8" borderId="9" xfId="2" applyFont="1" applyFill="1" applyBorder="1" applyAlignment="1" applyProtection="1">
      <alignment horizontal="center" vertical="center"/>
    </xf>
    <xf numFmtId="0" fontId="25" fillId="10" borderId="9" xfId="0" applyFont="1" applyFill="1" applyBorder="1" applyAlignment="1" applyProtection="1">
      <alignment horizontal="center" vertical="center"/>
      <protection locked="0"/>
    </xf>
    <xf numFmtId="0" fontId="25" fillId="9" borderId="9" xfId="0" applyFont="1" applyFill="1" applyBorder="1" applyAlignment="1" applyProtection="1">
      <alignment horizontal="center" vertical="center"/>
      <protection locked="0"/>
    </xf>
    <xf numFmtId="0" fontId="25" fillId="10" borderId="13" xfId="0" applyFont="1" applyFill="1" applyBorder="1" applyAlignment="1" applyProtection="1">
      <alignment horizontal="center" vertical="center"/>
      <protection locked="0"/>
    </xf>
    <xf numFmtId="0" fontId="0" fillId="7" borderId="0" xfId="0" applyFill="1" applyAlignment="1" applyProtection="1">
      <alignment horizontal="center"/>
    </xf>
    <xf numFmtId="0" fontId="0" fillId="0" borderId="0" xfId="0" applyProtection="1"/>
    <xf numFmtId="0" fontId="0" fillId="7" borderId="0" xfId="0" applyFill="1" applyProtection="1"/>
    <xf numFmtId="0" fontId="5" fillId="7" borderId="0" xfId="0" applyFont="1" applyFill="1" applyAlignment="1" applyProtection="1">
      <alignment vertical="top" wrapText="1"/>
    </xf>
    <xf numFmtId="0" fontId="35" fillId="0" borderId="4" xfId="0" applyFont="1" applyBorder="1" applyProtection="1"/>
    <xf numFmtId="0" fontId="39" fillId="8" borderId="12" xfId="0" applyFont="1" applyFill="1" applyBorder="1" applyAlignment="1" applyProtection="1">
      <alignment vertical="center"/>
    </xf>
    <xf numFmtId="0" fontId="36" fillId="8" borderId="15" xfId="0" applyFont="1" applyFill="1" applyBorder="1" applyAlignment="1" applyProtection="1">
      <alignment vertical="center"/>
    </xf>
    <xf numFmtId="0" fontId="36" fillId="8" borderId="16" xfId="0" applyFont="1" applyFill="1" applyBorder="1" applyAlignment="1" applyProtection="1">
      <alignment vertical="center"/>
    </xf>
    <xf numFmtId="1" fontId="40" fillId="2" borderId="4" xfId="0" applyNumberFormat="1" applyFont="1" applyFill="1" applyBorder="1" applyProtection="1"/>
    <xf numFmtId="0" fontId="35" fillId="7" borderId="18" xfId="0" applyFont="1" applyFill="1" applyBorder="1" applyAlignment="1" applyProtection="1">
      <alignment horizontal="center"/>
    </xf>
    <xf numFmtId="166" fontId="41" fillId="7" borderId="0" xfId="0" applyNumberFormat="1" applyFont="1" applyFill="1" applyAlignment="1" applyProtection="1">
      <alignment horizontal="center" vertical="center"/>
    </xf>
    <xf numFmtId="0" fontId="37" fillId="7" borderId="0" xfId="0" applyFont="1" applyFill="1" applyProtection="1"/>
    <xf numFmtId="0" fontId="45" fillId="2" borderId="0" xfId="0" applyFont="1" applyFill="1" applyProtection="1"/>
    <xf numFmtId="0" fontId="35" fillId="2" borderId="0" xfId="0" applyFont="1" applyFill="1" applyProtection="1"/>
    <xf numFmtId="0" fontId="35" fillId="7" borderId="0" xfId="0" applyFont="1" applyFill="1" applyProtection="1"/>
    <xf numFmtId="0" fontId="35" fillId="0" borderId="0" xfId="0" applyFont="1" applyProtection="1"/>
    <xf numFmtId="0" fontId="0" fillId="3" borderId="4" xfId="0" applyFill="1" applyBorder="1" applyProtection="1"/>
    <xf numFmtId="0" fontId="9" fillId="7" borderId="5" xfId="0" applyFont="1" applyFill="1" applyBorder="1" applyAlignment="1" applyProtection="1">
      <alignment horizontal="right" vertical="top"/>
    </xf>
    <xf numFmtId="0" fontId="9" fillId="0" borderId="6" xfId="0" applyFont="1" applyBorder="1" applyProtection="1"/>
    <xf numFmtId="0" fontId="11" fillId="0" borderId="6" xfId="0" applyFont="1" applyBorder="1" applyAlignment="1" applyProtection="1">
      <alignment horizontal="center" vertical="center"/>
    </xf>
    <xf numFmtId="0" fontId="11" fillId="0" borderId="6" xfId="0" applyFont="1" applyBorder="1" applyAlignment="1" applyProtection="1">
      <alignment horizontal="center"/>
    </xf>
    <xf numFmtId="0" fontId="11" fillId="0" borderId="7" xfId="0" applyFont="1" applyBorder="1" applyAlignment="1" applyProtection="1">
      <alignment horizontal="center"/>
    </xf>
    <xf numFmtId="1" fontId="33" fillId="7" borderId="19" xfId="0" applyNumberFormat="1" applyFont="1" applyFill="1" applyBorder="1" applyAlignment="1" applyProtection="1">
      <alignment horizontal="center" vertical="center"/>
    </xf>
    <xf numFmtId="0" fontId="32" fillId="7" borderId="0" xfId="0" applyFont="1" applyFill="1" applyProtection="1"/>
    <xf numFmtId="0" fontId="10" fillId="0" borderId="9" xfId="0" applyFont="1" applyBorder="1" applyAlignment="1" applyProtection="1">
      <alignment vertical="center"/>
    </xf>
    <xf numFmtId="0" fontId="25" fillId="8" borderId="9" xfId="0" applyFont="1" applyFill="1" applyBorder="1" applyAlignment="1" applyProtection="1">
      <alignment horizontal="center" vertical="center"/>
    </xf>
    <xf numFmtId="0" fontId="25" fillId="8" borderId="12" xfId="0" applyFont="1" applyFill="1" applyBorder="1" applyAlignment="1" applyProtection="1">
      <alignment horizontal="center" vertical="center"/>
    </xf>
    <xf numFmtId="1" fontId="33" fillId="7" borderId="4" xfId="0" applyNumberFormat="1" applyFont="1" applyFill="1" applyBorder="1" applyAlignment="1" applyProtection="1">
      <alignment horizontal="center" vertical="center"/>
    </xf>
    <xf numFmtId="164" fontId="44" fillId="7" borderId="0" xfId="0" applyNumberFormat="1" applyFont="1" applyFill="1" applyAlignment="1" applyProtection="1">
      <alignment horizontal="center" vertical="center"/>
    </xf>
    <xf numFmtId="2" fontId="10" fillId="7" borderId="0" xfId="0" applyNumberFormat="1" applyFont="1" applyFill="1" applyAlignment="1" applyProtection="1">
      <alignment horizontal="center" vertical="center"/>
    </xf>
    <xf numFmtId="0" fontId="10" fillId="0" borderId="13" xfId="0" applyFont="1" applyBorder="1" applyAlignment="1" applyProtection="1">
      <alignment vertical="center"/>
    </xf>
    <xf numFmtId="0" fontId="25" fillId="8" borderId="13" xfId="0" applyFont="1" applyFill="1" applyBorder="1" applyAlignment="1" applyProtection="1">
      <alignment horizontal="center" vertical="center"/>
    </xf>
    <xf numFmtId="0" fontId="25" fillId="8" borderId="2" xfId="0" applyFont="1" applyFill="1" applyBorder="1" applyAlignment="1" applyProtection="1">
      <alignment horizontal="center" vertical="center"/>
    </xf>
    <xf numFmtId="0" fontId="0" fillId="0" borderId="4" xfId="0" applyBorder="1" applyProtection="1"/>
    <xf numFmtId="0" fontId="6" fillId="7" borderId="4" xfId="0" applyFont="1" applyFill="1" applyBorder="1" applyAlignment="1" applyProtection="1">
      <alignment horizontal="left"/>
    </xf>
    <xf numFmtId="0" fontId="9" fillId="7" borderId="0" xfId="0" applyFont="1" applyFill="1" applyAlignment="1" applyProtection="1">
      <alignment horizontal="right" vertical="top"/>
    </xf>
    <xf numFmtId="0" fontId="42" fillId="7" borderId="0" xfId="0" applyFont="1" applyFill="1" applyAlignment="1" applyProtection="1">
      <alignment horizontal="center" vertical="center"/>
    </xf>
    <xf numFmtId="0" fontId="0" fillId="5" borderId="4" xfId="0" applyFill="1" applyBorder="1" applyProtection="1"/>
    <xf numFmtId="0" fontId="9" fillId="7" borderId="14" xfId="0" applyFont="1" applyFill="1" applyBorder="1" applyAlignment="1" applyProtection="1">
      <alignment horizontal="left" vertical="top"/>
    </xf>
    <xf numFmtId="166" fontId="44" fillId="7" borderId="0" xfId="0" applyNumberFormat="1" applyFont="1" applyFill="1" applyAlignment="1" applyProtection="1">
      <alignment horizontal="center" vertical="center"/>
    </xf>
    <xf numFmtId="0" fontId="9" fillId="7" borderId="3" xfId="0" applyFont="1" applyFill="1" applyBorder="1" applyAlignment="1" applyProtection="1">
      <alignment horizontal="right" vertical="top"/>
    </xf>
    <xf numFmtId="0" fontId="9" fillId="0" borderId="9" xfId="0" applyFont="1" applyBorder="1" applyProtection="1"/>
    <xf numFmtId="0" fontId="11" fillId="0" borderId="9" xfId="0" applyFont="1" applyBorder="1" applyAlignment="1" applyProtection="1">
      <alignment horizontal="center" vertical="center"/>
    </xf>
    <xf numFmtId="0" fontId="11" fillId="2" borderId="9" xfId="0" applyFont="1" applyFill="1" applyBorder="1" applyAlignment="1" applyProtection="1">
      <alignment horizontal="center" vertical="center"/>
    </xf>
    <xf numFmtId="0" fontId="11" fillId="0" borderId="9" xfId="0" applyFont="1" applyBorder="1" applyAlignment="1" applyProtection="1">
      <alignment horizontal="center"/>
    </xf>
    <xf numFmtId="0" fontId="11" fillId="0" borderId="12" xfId="0" applyFont="1" applyBorder="1" applyAlignment="1" applyProtection="1">
      <alignment horizontal="center"/>
    </xf>
    <xf numFmtId="0" fontId="11" fillId="2" borderId="6" xfId="0" applyFont="1" applyFill="1" applyBorder="1" applyAlignment="1" applyProtection="1">
      <alignment horizontal="center" vertical="center"/>
    </xf>
    <xf numFmtId="0" fontId="10" fillId="2" borderId="9" xfId="0" applyFont="1" applyFill="1" applyBorder="1" applyAlignment="1" applyProtection="1">
      <alignment vertical="center"/>
    </xf>
    <xf numFmtId="0" fontId="9" fillId="7" borderId="5" xfId="0" applyFont="1" applyFill="1" applyBorder="1" applyAlignment="1" applyProtection="1">
      <alignment horizontal="left" vertical="top"/>
    </xf>
    <xf numFmtId="0" fontId="9" fillId="7" borderId="0" xfId="0" applyFont="1" applyFill="1" applyAlignment="1" applyProtection="1">
      <alignment horizontal="left" vertical="top"/>
    </xf>
    <xf numFmtId="0" fontId="9" fillId="7" borderId="1" xfId="0" applyFont="1" applyFill="1" applyBorder="1" applyAlignment="1" applyProtection="1">
      <alignment horizontal="right" vertical="top"/>
    </xf>
    <xf numFmtId="0" fontId="16" fillId="0" borderId="9" xfId="0" applyFont="1" applyBorder="1" applyAlignment="1" applyProtection="1">
      <alignment horizontal="center" vertical="center"/>
    </xf>
    <xf numFmtId="0" fontId="16" fillId="0" borderId="12" xfId="0" applyFont="1" applyBorder="1" applyAlignment="1" applyProtection="1">
      <alignment horizontal="center" vertical="center"/>
    </xf>
    <xf numFmtId="0" fontId="9" fillId="7" borderId="5" xfId="0" applyFont="1" applyFill="1" applyBorder="1" applyAlignment="1" applyProtection="1">
      <alignment vertical="top"/>
    </xf>
    <xf numFmtId="1" fontId="33" fillId="7" borderId="4" xfId="0" applyNumberFormat="1" applyFont="1" applyFill="1" applyBorder="1" applyProtection="1"/>
    <xf numFmtId="0" fontId="45" fillId="7" borderId="0" xfId="0" applyFont="1" applyFill="1" applyProtection="1"/>
    <xf numFmtId="0" fontId="9" fillId="0" borderId="10" xfId="0" applyFont="1" applyBorder="1" applyProtection="1"/>
    <xf numFmtId="0" fontId="11" fillId="0" borderId="7" xfId="0" applyFont="1" applyBorder="1" applyAlignment="1" applyProtection="1">
      <alignment horizontal="center" vertical="center"/>
    </xf>
    <xf numFmtId="0" fontId="10" fillId="0" borderId="16" xfId="0" applyFont="1" applyBorder="1" applyAlignment="1" applyProtection="1">
      <alignment vertical="center"/>
    </xf>
    <xf numFmtId="1" fontId="33" fillId="7" borderId="4" xfId="0" applyNumberFormat="1" applyFont="1" applyFill="1" applyBorder="1" applyAlignment="1" applyProtection="1">
      <alignment vertical="top"/>
    </xf>
    <xf numFmtId="0" fontId="17" fillId="7" borderId="0" xfId="0" applyFont="1" applyFill="1" applyAlignment="1" applyProtection="1">
      <alignment vertical="top"/>
    </xf>
    <xf numFmtId="0" fontId="9" fillId="0" borderId="16" xfId="0" applyFont="1" applyBorder="1" applyProtection="1"/>
    <xf numFmtId="0" fontId="15" fillId="0" borderId="9" xfId="0" applyFont="1" applyBorder="1" applyAlignment="1" applyProtection="1">
      <alignment horizontal="center" vertical="center"/>
    </xf>
    <xf numFmtId="0" fontId="11" fillId="0" borderId="16" xfId="0" applyFont="1" applyBorder="1" applyAlignment="1" applyProtection="1">
      <alignment horizontal="center" vertical="center"/>
    </xf>
    <xf numFmtId="0" fontId="16" fillId="0" borderId="16" xfId="0" applyFont="1" applyBorder="1" applyAlignment="1" applyProtection="1">
      <alignment horizontal="center" vertical="center"/>
    </xf>
    <xf numFmtId="0" fontId="25" fillId="8" borderId="16" xfId="0" applyFont="1" applyFill="1" applyBorder="1" applyAlignment="1" applyProtection="1">
      <alignment horizontal="center" vertical="center"/>
    </xf>
    <xf numFmtId="0" fontId="6" fillId="7" borderId="7" xfId="0" applyFont="1" applyFill="1" applyBorder="1" applyAlignment="1" applyProtection="1">
      <alignment horizontal="left"/>
    </xf>
    <xf numFmtId="0" fontId="9" fillId="7" borderId="10" xfId="0" applyFont="1" applyFill="1" applyBorder="1" applyAlignment="1" applyProtection="1">
      <alignment horizontal="left" vertical="top"/>
    </xf>
    <xf numFmtId="0" fontId="10" fillId="0" borderId="3" xfId="0" applyFont="1" applyBorder="1" applyAlignment="1" applyProtection="1">
      <alignment vertical="center"/>
    </xf>
    <xf numFmtId="0" fontId="27" fillId="0" borderId="16" xfId="0" applyFont="1" applyBorder="1" applyAlignment="1" applyProtection="1">
      <alignment vertical="center"/>
    </xf>
    <xf numFmtId="0" fontId="0" fillId="4" borderId="4" xfId="0" applyFill="1" applyBorder="1" applyProtection="1"/>
    <xf numFmtId="2" fontId="10" fillId="7" borderId="11" xfId="0" applyNumberFormat="1" applyFont="1" applyFill="1" applyBorder="1" applyAlignment="1" applyProtection="1">
      <alignment horizontal="center" vertical="center"/>
    </xf>
    <xf numFmtId="0" fontId="25" fillId="8" borderId="3" xfId="0" applyFont="1" applyFill="1" applyBorder="1" applyAlignment="1" applyProtection="1">
      <alignment horizontal="center" vertical="center"/>
    </xf>
    <xf numFmtId="0" fontId="25" fillId="8" borderId="1" xfId="0" applyFont="1" applyFill="1" applyBorder="1" applyAlignment="1" applyProtection="1">
      <alignment horizontal="center" vertical="center"/>
    </xf>
    <xf numFmtId="1" fontId="19" fillId="7" borderId="5" xfId="0" applyNumberFormat="1" applyFont="1" applyFill="1" applyBorder="1" applyAlignment="1" applyProtection="1">
      <alignment horizontal="center" vertical="top"/>
    </xf>
    <xf numFmtId="0" fontId="9" fillId="0" borderId="15" xfId="0" applyFont="1" applyBorder="1" applyProtection="1"/>
    <xf numFmtId="0" fontId="10" fillId="0" borderId="15" xfId="0" applyFont="1" applyBorder="1" applyAlignment="1" applyProtection="1">
      <alignment vertical="center"/>
    </xf>
    <xf numFmtId="0" fontId="0" fillId="4" borderId="2" xfId="0" applyFill="1" applyBorder="1" applyProtection="1"/>
    <xf numFmtId="0" fontId="0" fillId="5" borderId="7" xfId="0" applyFill="1" applyBorder="1" applyProtection="1"/>
    <xf numFmtId="0" fontId="6" fillId="7" borderId="14" xfId="0" applyFont="1" applyFill="1" applyBorder="1" applyAlignment="1" applyProtection="1">
      <alignment horizontal="left"/>
    </xf>
    <xf numFmtId="0" fontId="25" fillId="0" borderId="10" xfId="0" applyFont="1" applyBorder="1" applyProtection="1"/>
    <xf numFmtId="0" fontId="25" fillId="0" borderId="6" xfId="0" applyFont="1" applyBorder="1" applyAlignment="1" applyProtection="1">
      <alignment horizontal="center" vertical="center"/>
    </xf>
    <xf numFmtId="0" fontId="25" fillId="0" borderId="6" xfId="0" applyFont="1" applyBorder="1" applyAlignment="1" applyProtection="1">
      <alignment horizontal="center"/>
    </xf>
    <xf numFmtId="0" fontId="25" fillId="0" borderId="7" xfId="0" applyFont="1" applyBorder="1" applyAlignment="1" applyProtection="1">
      <alignment horizontal="center"/>
    </xf>
    <xf numFmtId="0" fontId="25" fillId="0" borderId="16" xfId="0" applyFont="1" applyBorder="1" applyProtection="1"/>
    <xf numFmtId="0" fontId="25" fillId="0" borderId="9" xfId="0" applyFont="1" applyBorder="1" applyAlignment="1" applyProtection="1">
      <alignment horizontal="center" vertical="center"/>
    </xf>
    <xf numFmtId="0" fontId="25" fillId="0" borderId="9" xfId="0" applyFont="1" applyBorder="1" applyAlignment="1" applyProtection="1">
      <alignment horizontal="center"/>
    </xf>
    <xf numFmtId="0" fontId="25" fillId="0" borderId="12" xfId="0" applyFont="1" applyBorder="1" applyAlignment="1" applyProtection="1">
      <alignment horizontal="center"/>
    </xf>
    <xf numFmtId="0" fontId="30" fillId="7" borderId="4" xfId="0" applyFont="1" applyFill="1" applyBorder="1" applyAlignment="1" applyProtection="1">
      <alignment vertical="top"/>
    </xf>
    <xf numFmtId="0" fontId="30" fillId="7" borderId="5" xfId="0" applyFont="1" applyFill="1" applyBorder="1" applyAlignment="1" applyProtection="1">
      <alignment vertical="top"/>
    </xf>
    <xf numFmtId="0" fontId="30" fillId="7" borderId="7" xfId="0" applyFont="1" applyFill="1" applyBorder="1" applyAlignment="1" applyProtection="1">
      <alignment vertical="top"/>
    </xf>
    <xf numFmtId="0" fontId="30" fillId="7" borderId="10" xfId="0" applyFont="1" applyFill="1" applyBorder="1" applyAlignment="1" applyProtection="1">
      <alignment vertical="top"/>
    </xf>
    <xf numFmtId="0" fontId="0" fillId="0" borderId="5" xfId="0" applyBorder="1" applyProtection="1"/>
    <xf numFmtId="1" fontId="0" fillId="0" borderId="0" xfId="0" applyNumberFormat="1" applyProtection="1"/>
    <xf numFmtId="0" fontId="45" fillId="0" borderId="0" xfId="0" applyFont="1" applyProtection="1"/>
    <xf numFmtId="0" fontId="0" fillId="0" borderId="0" xfId="0" applyAlignment="1" applyProtection="1"/>
    <xf numFmtId="14" fontId="1" fillId="7" borderId="2" xfId="0" applyNumberFormat="1" applyFont="1" applyFill="1" applyBorder="1" applyProtection="1"/>
    <xf numFmtId="0" fontId="2" fillId="7" borderId="2" xfId="0" applyFont="1" applyFill="1" applyBorder="1" applyAlignment="1" applyProtection="1">
      <alignment horizontal="left"/>
    </xf>
    <xf numFmtId="0" fontId="1" fillId="7" borderId="1" xfId="0" applyFont="1" applyFill="1" applyBorder="1" applyProtection="1"/>
    <xf numFmtId="0" fontId="3" fillId="7" borderId="1" xfId="0" applyFont="1" applyFill="1" applyBorder="1" applyAlignment="1" applyProtection="1">
      <alignment horizontal="center"/>
    </xf>
    <xf numFmtId="0" fontId="3" fillId="2" borderId="1" xfId="0" applyFont="1" applyFill="1" applyBorder="1" applyAlignment="1" applyProtection="1">
      <alignment horizontal="center"/>
    </xf>
    <xf numFmtId="1" fontId="23" fillId="7" borderId="13" xfId="0" applyNumberFormat="1" applyFont="1" applyFill="1" applyBorder="1" applyAlignment="1" applyProtection="1">
      <alignment horizontal="center" vertical="center"/>
    </xf>
    <xf numFmtId="167" fontId="46" fillId="7" borderId="21" xfId="0" applyNumberFormat="1" applyFont="1" applyFill="1" applyBorder="1" applyAlignment="1" applyProtection="1">
      <alignment horizontal="center" vertical="center" wrapText="1"/>
    </xf>
    <xf numFmtId="1" fontId="46" fillId="7" borderId="21" xfId="0" applyNumberFormat="1" applyFont="1" applyFill="1" applyBorder="1" applyAlignment="1" applyProtection="1">
      <alignment horizontal="center" vertical="center" wrapText="1"/>
    </xf>
    <xf numFmtId="167" fontId="47" fillId="7" borderId="21" xfId="0" applyNumberFormat="1" applyFont="1" applyFill="1" applyBorder="1" applyAlignment="1" applyProtection="1">
      <alignment horizontal="center" vertical="center" wrapText="1"/>
    </xf>
    <xf numFmtId="168" fontId="48" fillId="7" borderId="21" xfId="0" applyNumberFormat="1" applyFont="1" applyFill="1" applyBorder="1" applyAlignment="1" applyProtection="1">
      <alignment horizontal="center" vertical="center" wrapText="1"/>
    </xf>
    <xf numFmtId="164" fontId="4" fillId="7" borderId="9" xfId="0" applyNumberFormat="1" applyFont="1" applyFill="1" applyBorder="1" applyAlignment="1" applyProtection="1">
      <alignment horizontal="right" vertical="center"/>
    </xf>
    <xf numFmtId="0" fontId="1" fillId="7" borderId="4" xfId="0" applyFont="1" applyFill="1" applyBorder="1" applyProtection="1"/>
    <xf numFmtId="0" fontId="34" fillId="7" borderId="4" xfId="0" applyFont="1" applyFill="1" applyBorder="1" applyAlignment="1" applyProtection="1">
      <alignment vertical="center"/>
    </xf>
    <xf numFmtId="0" fontId="34" fillId="7" borderId="0" xfId="0" applyFont="1" applyFill="1" applyAlignment="1" applyProtection="1">
      <alignment vertical="center"/>
    </xf>
    <xf numFmtId="0" fontId="3" fillId="7" borderId="0" xfId="0" applyFont="1" applyFill="1" applyAlignment="1" applyProtection="1">
      <alignment horizontal="center"/>
    </xf>
    <xf numFmtId="0" fontId="3" fillId="2" borderId="0" xfId="0" applyFont="1" applyFill="1" applyAlignment="1" applyProtection="1">
      <alignment horizontal="center"/>
    </xf>
    <xf numFmtId="1" fontId="23" fillId="7" borderId="17" xfId="0" applyNumberFormat="1" applyFont="1" applyFill="1" applyBorder="1" applyAlignment="1" applyProtection="1">
      <alignment horizontal="center" vertical="center"/>
    </xf>
    <xf numFmtId="0" fontId="24" fillId="7" borderId="0" xfId="0" applyFont="1" applyFill="1" applyAlignment="1" applyProtection="1">
      <alignment horizontal="center" vertical="center"/>
    </xf>
    <xf numFmtId="165" fontId="42" fillId="7" borderId="0" xfId="0" applyNumberFormat="1" applyFont="1" applyFill="1" applyAlignment="1" applyProtection="1">
      <alignment horizontal="center" vertical="center"/>
    </xf>
    <xf numFmtId="2" fontId="4" fillId="7" borderId="17" xfId="0" applyNumberFormat="1" applyFont="1" applyFill="1" applyBorder="1" applyAlignment="1" applyProtection="1">
      <alignment vertical="center"/>
    </xf>
    <xf numFmtId="0" fontId="25" fillId="10" borderId="4" xfId="0" applyFont="1" applyFill="1" applyBorder="1" applyAlignment="1" applyProtection="1">
      <alignment vertical="center" wrapText="1"/>
    </xf>
    <xf numFmtId="0" fontId="25" fillId="10" borderId="0" xfId="0" applyFont="1" applyFill="1" applyAlignment="1" applyProtection="1">
      <alignment vertical="center" wrapText="1"/>
    </xf>
    <xf numFmtId="0" fontId="25" fillId="10" borderId="5" xfId="0" applyFont="1" applyFill="1" applyBorder="1" applyAlignment="1" applyProtection="1">
      <alignment vertical="center" wrapText="1"/>
    </xf>
    <xf numFmtId="165" fontId="43" fillId="7" borderId="0" xfId="0" applyNumberFormat="1" applyFont="1" applyFill="1" applyAlignment="1" applyProtection="1">
      <alignment vertical="center"/>
    </xf>
    <xf numFmtId="0" fontId="1" fillId="7" borderId="0" xfId="0" applyFont="1" applyFill="1" applyAlignment="1" applyProtection="1">
      <alignment horizontal="center"/>
    </xf>
    <xf numFmtId="0" fontId="24" fillId="7" borderId="0" xfId="0" applyFont="1" applyFill="1" applyAlignment="1" applyProtection="1">
      <alignment horizontal="center" vertical="center" wrapText="1"/>
    </xf>
    <xf numFmtId="0" fontId="25" fillId="10" borderId="7" xfId="0" applyFont="1" applyFill="1" applyBorder="1" applyAlignment="1" applyProtection="1">
      <alignment vertical="center" wrapText="1"/>
    </xf>
    <xf numFmtId="0" fontId="25" fillId="10" borderId="14" xfId="0" applyFont="1" applyFill="1" applyBorder="1" applyAlignment="1" applyProtection="1">
      <alignment vertical="center" wrapText="1"/>
    </xf>
    <xf numFmtId="0" fontId="25" fillId="10" borderId="10" xfId="0" applyFont="1" applyFill="1" applyBorder="1" applyAlignment="1" applyProtection="1">
      <alignment vertical="center" wrapText="1"/>
    </xf>
    <xf numFmtId="0" fontId="25" fillId="9" borderId="2" xfId="0" applyFont="1" applyFill="1" applyBorder="1" applyAlignment="1" applyProtection="1">
      <alignment vertical="center" wrapText="1"/>
    </xf>
    <xf numFmtId="0" fontId="25" fillId="9" borderId="1" xfId="0" applyFont="1" applyFill="1" applyBorder="1" applyAlignment="1" applyProtection="1">
      <alignment vertical="center" wrapText="1"/>
    </xf>
    <xf numFmtId="0" fontId="25" fillId="9" borderId="3" xfId="0" applyFont="1" applyFill="1" applyBorder="1" applyAlignment="1" applyProtection="1">
      <alignment vertical="center" wrapText="1"/>
    </xf>
    <xf numFmtId="2" fontId="4" fillId="7" borderId="6" xfId="0" applyNumberFormat="1" applyFont="1" applyFill="1" applyBorder="1" applyAlignment="1" applyProtection="1">
      <alignment vertical="center"/>
    </xf>
    <xf numFmtId="0" fontId="25" fillId="9" borderId="4" xfId="0" applyFont="1" applyFill="1" applyBorder="1" applyAlignment="1" applyProtection="1">
      <alignment vertical="center" wrapText="1"/>
    </xf>
    <xf numFmtId="0" fontId="25" fillId="9" borderId="0" xfId="0" applyFont="1" applyFill="1" applyAlignment="1" applyProtection="1">
      <alignment vertical="center" wrapText="1"/>
    </xf>
    <xf numFmtId="0" fontId="25" fillId="9" borderId="5" xfId="0" applyFont="1" applyFill="1" applyBorder="1" applyAlignment="1" applyProtection="1">
      <alignment vertical="center" wrapText="1"/>
    </xf>
    <xf numFmtId="0" fontId="2" fillId="7" borderId="7" xfId="0" applyFont="1" applyFill="1" applyBorder="1" applyAlignment="1" applyProtection="1">
      <alignment horizontal="left"/>
    </xf>
    <xf numFmtId="0" fontId="1" fillId="7" borderId="14" xfId="0" applyFont="1" applyFill="1" applyBorder="1" applyProtection="1"/>
    <xf numFmtId="0" fontId="3" fillId="7" borderId="14" xfId="0" applyFont="1" applyFill="1" applyBorder="1" applyAlignment="1" applyProtection="1">
      <alignment horizontal="center"/>
    </xf>
    <xf numFmtId="0" fontId="3" fillId="2" borderId="14" xfId="0" applyFont="1" applyFill="1" applyBorder="1" applyAlignment="1" applyProtection="1">
      <alignment horizontal="center"/>
    </xf>
    <xf numFmtId="1" fontId="30" fillId="7" borderId="20" xfId="0" applyNumberFormat="1" applyFont="1" applyFill="1" applyBorder="1" applyAlignment="1" applyProtection="1">
      <alignment horizontal="center" vertical="center"/>
    </xf>
    <xf numFmtId="0" fontId="7" fillId="7" borderId="0" xfId="0" applyFont="1" applyFill="1" applyAlignment="1" applyProtection="1">
      <alignment horizontal="center"/>
    </xf>
    <xf numFmtId="165" fontId="44" fillId="7" borderId="16" xfId="0" applyNumberFormat="1" applyFont="1" applyFill="1" applyBorder="1" applyAlignment="1" applyProtection="1">
      <alignment vertical="center"/>
    </xf>
    <xf numFmtId="0" fontId="9" fillId="7" borderId="0" xfId="0" applyFont="1" applyFill="1" applyAlignment="1" applyProtection="1">
      <alignment horizontal="center" vertical="center"/>
    </xf>
    <xf numFmtId="0" fontId="25" fillId="9" borderId="7" xfId="0" applyFont="1" applyFill="1" applyBorder="1" applyAlignment="1" applyProtection="1">
      <alignment vertical="center" wrapText="1"/>
    </xf>
    <xf numFmtId="0" fontId="25" fillId="9" borderId="14" xfId="0" applyFont="1" applyFill="1" applyBorder="1" applyAlignment="1" applyProtection="1">
      <alignment vertical="center" wrapText="1"/>
    </xf>
    <xf numFmtId="0" fontId="25" fillId="9" borderId="10" xfId="0" applyFont="1" applyFill="1" applyBorder="1" applyAlignment="1" applyProtection="1">
      <alignment vertical="center" wrapText="1"/>
    </xf>
    <xf numFmtId="0" fontId="1" fillId="0" borderId="4" xfId="0" applyFont="1" applyBorder="1" applyProtection="1"/>
    <xf numFmtId="0" fontId="2" fillId="7" borderId="4" xfId="0" applyFont="1" applyFill="1" applyBorder="1" applyAlignment="1" applyProtection="1">
      <alignment horizontal="left"/>
    </xf>
    <xf numFmtId="0" fontId="1" fillId="7" borderId="0" xfId="0" applyFont="1" applyFill="1" applyProtection="1"/>
    <xf numFmtId="1" fontId="23" fillId="7" borderId="4" xfId="0" applyNumberFormat="1" applyFont="1" applyFill="1" applyBorder="1" applyAlignment="1" applyProtection="1">
      <alignment horizontal="center" vertical="center"/>
    </xf>
    <xf numFmtId="165" fontId="44" fillId="7" borderId="0" xfId="0" applyNumberFormat="1" applyFont="1" applyFill="1" applyAlignment="1" applyProtection="1">
      <alignment horizontal="center" vertical="center"/>
    </xf>
    <xf numFmtId="0" fontId="0" fillId="2" borderId="0" xfId="0" applyFill="1" applyProtection="1"/>
    <xf numFmtId="166" fontId="49" fillId="7" borderId="8" xfId="0" applyNumberFormat="1" applyFont="1" applyFill="1" applyBorder="1" applyAlignment="1" applyProtection="1">
      <alignment horizontal="center" vertical="center"/>
    </xf>
    <xf numFmtId="0" fontId="40" fillId="7" borderId="0" xfId="0" applyFont="1" applyFill="1" applyAlignment="1" applyProtection="1">
      <alignment horizontal="center" vertical="center"/>
    </xf>
    <xf numFmtId="0" fontId="32" fillId="7" borderId="0" xfId="0" applyFont="1" applyFill="1" applyAlignment="1" applyProtection="1">
      <alignment horizontal="center"/>
    </xf>
    <xf numFmtId="164" fontId="50" fillId="7" borderId="8" xfId="0" applyNumberFormat="1" applyFont="1" applyFill="1" applyBorder="1" applyAlignment="1" applyProtection="1">
      <alignment horizontal="center" vertical="center"/>
    </xf>
    <xf numFmtId="164" fontId="8" fillId="7" borderId="8" xfId="0" applyNumberFormat="1" applyFont="1" applyFill="1" applyBorder="1" applyAlignment="1" applyProtection="1">
      <alignment horizontal="center" vertical="center"/>
    </xf>
    <xf numFmtId="1" fontId="51" fillId="7" borderId="17" xfId="0" applyNumberFormat="1" applyFont="1" applyFill="1" applyBorder="1" applyAlignment="1" applyProtection="1">
      <alignment horizontal="center" vertical="center"/>
    </xf>
    <xf numFmtId="0" fontId="32" fillId="0" borderId="0" xfId="0" applyFont="1" applyProtection="1"/>
    <xf numFmtId="0" fontId="25" fillId="9" borderId="13" xfId="0" applyFont="1" applyFill="1" applyBorder="1" applyAlignment="1" applyProtection="1">
      <alignment horizontal="center" vertical="center"/>
      <protection locked="0"/>
    </xf>
    <xf numFmtId="0" fontId="25" fillId="10" borderId="12" xfId="0" applyFont="1" applyFill="1" applyBorder="1" applyAlignment="1" applyProtection="1">
      <alignment horizontal="center" vertical="center"/>
      <protection locked="0"/>
    </xf>
    <xf numFmtId="0" fontId="25" fillId="10" borderId="2" xfId="0" applyFont="1" applyFill="1" applyBorder="1" applyAlignment="1" applyProtection="1">
      <alignment horizontal="center" vertical="center"/>
      <protection locked="0"/>
    </xf>
    <xf numFmtId="0" fontId="12" fillId="7" borderId="4" xfId="0" applyFont="1" applyFill="1" applyBorder="1" applyAlignment="1" applyProtection="1">
      <alignment horizontal="left" vertical="top"/>
    </xf>
    <xf numFmtId="0" fontId="30" fillId="7" borderId="2" xfId="0" applyFont="1" applyFill="1" applyBorder="1" applyAlignment="1" applyProtection="1">
      <alignment horizontal="left" vertical="top"/>
    </xf>
    <xf numFmtId="0" fontId="9" fillId="7" borderId="5" xfId="0" applyFont="1" applyFill="1" applyBorder="1" applyAlignment="1" applyProtection="1">
      <alignment horizontal="center" vertical="top"/>
    </xf>
    <xf numFmtId="0" fontId="14" fillId="0" borderId="14" xfId="1" applyFont="1" applyBorder="1" applyAlignment="1" applyProtection="1">
      <alignment horizontal="center" vertical="top" wrapText="1"/>
    </xf>
    <xf numFmtId="0" fontId="28" fillId="0" borderId="15" xfId="0" applyFont="1" applyBorder="1" applyAlignment="1" applyProtection="1">
      <alignment horizontal="left" vertical="top" wrapText="1"/>
    </xf>
    <xf numFmtId="0" fontId="29" fillId="0" borderId="15" xfId="0" applyFont="1" applyBorder="1" applyAlignment="1" applyProtection="1">
      <alignment horizontal="left" vertical="top" wrapText="1"/>
    </xf>
    <xf numFmtId="0" fontId="30" fillId="7" borderId="2" xfId="0" applyFont="1" applyFill="1" applyBorder="1" applyAlignment="1" applyProtection="1">
      <alignment horizontal="left" vertical="top"/>
    </xf>
    <xf numFmtId="0" fontId="30" fillId="7" borderId="4" xfId="0" applyFont="1" applyFill="1" applyBorder="1" applyAlignment="1" applyProtection="1">
      <alignment horizontal="left" vertical="top"/>
    </xf>
    <xf numFmtId="0" fontId="9" fillId="7" borderId="5" xfId="0" applyFont="1" applyFill="1" applyBorder="1" applyAlignment="1" applyProtection="1">
      <alignment horizontal="center" vertical="top"/>
    </xf>
    <xf numFmtId="0" fontId="28" fillId="0" borderId="12" xfId="0" applyFont="1" applyBorder="1" applyAlignment="1" applyProtection="1">
      <alignment horizontal="left" vertical="top" wrapText="1"/>
    </xf>
    <xf numFmtId="0" fontId="29" fillId="2" borderId="15" xfId="0" applyFont="1" applyFill="1" applyBorder="1" applyAlignment="1" applyProtection="1">
      <alignment horizontal="left" wrapText="1"/>
    </xf>
    <xf numFmtId="0" fontId="28" fillId="2" borderId="15" xfId="0" applyFont="1" applyFill="1" applyBorder="1" applyAlignment="1" applyProtection="1">
      <alignment horizontal="left" wrapText="1"/>
    </xf>
    <xf numFmtId="0" fontId="28" fillId="0" borderId="1" xfId="0" applyFont="1" applyBorder="1" applyAlignment="1" applyProtection="1">
      <alignment horizontal="left" vertical="top" wrapText="1"/>
    </xf>
    <xf numFmtId="0" fontId="9" fillId="0" borderId="15" xfId="0" applyFont="1" applyBorder="1" applyAlignment="1" applyProtection="1">
      <alignment horizontal="left" vertical="top" wrapText="1"/>
    </xf>
    <xf numFmtId="0" fontId="9" fillId="0" borderId="1" xfId="0" applyFont="1" applyBorder="1" applyAlignment="1" applyProtection="1">
      <alignment horizontal="left" vertical="top" wrapText="1"/>
    </xf>
    <xf numFmtId="0" fontId="14" fillId="0" borderId="7" xfId="1" applyFont="1" applyBorder="1" applyAlignment="1" applyProtection="1">
      <alignment horizontal="center" vertical="top" wrapText="1"/>
    </xf>
    <xf numFmtId="0" fontId="19" fillId="7" borderId="5" xfId="0" applyFont="1" applyFill="1" applyBorder="1" applyAlignment="1" applyProtection="1">
      <alignment horizontal="center" vertical="top"/>
    </xf>
    <xf numFmtId="0" fontId="28" fillId="0" borderId="14" xfId="0" applyFont="1" applyBorder="1" applyAlignment="1" applyProtection="1">
      <alignment horizontal="left" vertical="top" wrapText="1"/>
    </xf>
    <xf numFmtId="0" fontId="30" fillId="7" borderId="1" xfId="0" applyFont="1" applyFill="1" applyBorder="1" applyAlignment="1" applyProtection="1">
      <alignment horizontal="left" vertical="top"/>
    </xf>
    <xf numFmtId="0" fontId="30" fillId="7" borderId="0" xfId="0" applyFont="1" applyFill="1" applyAlignment="1" applyProtection="1">
      <alignment horizontal="left" vertical="top"/>
    </xf>
    <xf numFmtId="0" fontId="9" fillId="0" borderId="14" xfId="0" applyFont="1" applyBorder="1" applyAlignment="1" applyProtection="1">
      <alignment horizontal="left" vertical="top" wrapText="1"/>
    </xf>
    <xf numFmtId="0" fontId="27" fillId="0" borderId="12" xfId="0" applyFont="1" applyBorder="1" applyAlignment="1" applyProtection="1">
      <alignment horizontal="left" vertical="top" wrapText="1"/>
    </xf>
    <xf numFmtId="0" fontId="27" fillId="0" borderId="15" xfId="0" applyFont="1" applyBorder="1" applyAlignment="1" applyProtection="1">
      <alignment horizontal="left" vertical="top" wrapText="1"/>
    </xf>
    <xf numFmtId="0" fontId="27" fillId="0" borderId="16" xfId="0" applyFont="1" applyBorder="1" applyAlignment="1" applyProtection="1">
      <alignment horizontal="left" vertical="top" wrapText="1"/>
    </xf>
    <xf numFmtId="0" fontId="14" fillId="0" borderId="0" xfId="1" applyFont="1" applyBorder="1" applyAlignment="1" applyProtection="1">
      <alignment horizontal="center" vertical="top" wrapText="1"/>
    </xf>
    <xf numFmtId="0" fontId="18" fillId="7" borderId="5" xfId="0" applyFont="1" applyFill="1" applyBorder="1" applyAlignment="1" applyProtection="1">
      <alignment horizontal="center" vertical="top"/>
    </xf>
    <xf numFmtId="0" fontId="9" fillId="0" borderId="12" xfId="0" applyFont="1" applyBorder="1" applyAlignment="1" applyProtection="1">
      <alignment horizontal="left" vertical="top" wrapText="1"/>
    </xf>
    <xf numFmtId="0" fontId="28" fillId="0" borderId="16" xfId="0" applyFont="1" applyBorder="1" applyAlignment="1" applyProtection="1">
      <alignment horizontal="left" vertical="top" wrapText="1"/>
    </xf>
    <xf numFmtId="0" fontId="12" fillId="7" borderId="2" xfId="0" applyFont="1" applyFill="1" applyBorder="1" applyAlignment="1" applyProtection="1">
      <alignment horizontal="left" vertical="top"/>
    </xf>
    <xf numFmtId="0" fontId="12" fillId="7" borderId="4" xfId="0" applyFont="1" applyFill="1" applyBorder="1" applyAlignment="1" applyProtection="1">
      <alignment horizontal="left" vertical="top"/>
    </xf>
    <xf numFmtId="0" fontId="11" fillId="11" borderId="12" xfId="2" applyFont="1" applyFill="1" applyBorder="1" applyAlignment="1" applyProtection="1">
      <alignment horizontal="center" vertical="center" wrapText="1"/>
    </xf>
    <xf numFmtId="0" fontId="11" fillId="11" borderId="15" xfId="2" applyFont="1" applyFill="1" applyBorder="1" applyAlignment="1" applyProtection="1">
      <alignment horizontal="center" vertical="center" wrapText="1"/>
    </xf>
    <xf numFmtId="0" fontId="11" fillId="11" borderId="16" xfId="2" applyFont="1" applyFill="1" applyBorder="1" applyAlignment="1" applyProtection="1">
      <alignment horizontal="center" vertical="center" wrapText="1"/>
    </xf>
    <xf numFmtId="0" fontId="25" fillId="9" borderId="2" xfId="0" applyFont="1" applyFill="1" applyBorder="1" applyAlignment="1" applyProtection="1">
      <alignment horizontal="center" vertical="center" wrapText="1"/>
    </xf>
    <xf numFmtId="0" fontId="25" fillId="9" borderId="1" xfId="0" applyFont="1" applyFill="1" applyBorder="1" applyAlignment="1" applyProtection="1">
      <alignment horizontal="center" vertical="center" wrapText="1"/>
    </xf>
    <xf numFmtId="0" fontId="25" fillId="9" borderId="3" xfId="0" applyFont="1" applyFill="1" applyBorder="1" applyAlignment="1" applyProtection="1">
      <alignment horizontal="center" vertical="center" wrapText="1"/>
    </xf>
  </cellXfs>
  <cellStyles count="3">
    <cellStyle name="Гиперссылка" xfId="1" builtinId="8"/>
    <cellStyle name="Обычный" xfId="0" builtinId="0"/>
    <cellStyle name="Хороший" xfId="2" builtinId="26"/>
  </cellStyles>
  <dxfs count="14"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colors>
    <mruColors>
      <color rgb="FF9933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jpeg"/><Relationship Id="rId21" Type="http://schemas.openxmlformats.org/officeDocument/2006/relationships/image" Target="../media/image21.jpeg"/><Relationship Id="rId42" Type="http://schemas.openxmlformats.org/officeDocument/2006/relationships/image" Target="../media/image42.jpeg"/><Relationship Id="rId63" Type="http://schemas.openxmlformats.org/officeDocument/2006/relationships/image" Target="../media/image63.jpeg"/><Relationship Id="rId84" Type="http://schemas.openxmlformats.org/officeDocument/2006/relationships/image" Target="../media/image84.jpeg"/><Relationship Id="rId138" Type="http://schemas.openxmlformats.org/officeDocument/2006/relationships/image" Target="../media/image138.jpeg"/><Relationship Id="rId159" Type="http://schemas.openxmlformats.org/officeDocument/2006/relationships/image" Target="../media/image159.jpeg"/><Relationship Id="rId170" Type="http://schemas.openxmlformats.org/officeDocument/2006/relationships/image" Target="../media/image170.jpeg"/><Relationship Id="rId107" Type="http://schemas.openxmlformats.org/officeDocument/2006/relationships/image" Target="../media/image107.jpeg"/><Relationship Id="rId11" Type="http://schemas.openxmlformats.org/officeDocument/2006/relationships/image" Target="../media/image11.jpeg"/><Relationship Id="rId32" Type="http://schemas.openxmlformats.org/officeDocument/2006/relationships/image" Target="../media/image32.jpeg"/><Relationship Id="rId53" Type="http://schemas.openxmlformats.org/officeDocument/2006/relationships/image" Target="../media/image53.jpeg"/><Relationship Id="rId74" Type="http://schemas.openxmlformats.org/officeDocument/2006/relationships/image" Target="../media/image74.jpeg"/><Relationship Id="rId128" Type="http://schemas.openxmlformats.org/officeDocument/2006/relationships/image" Target="../media/image128.jpeg"/><Relationship Id="rId149" Type="http://schemas.openxmlformats.org/officeDocument/2006/relationships/image" Target="../media/image149.jpeg"/><Relationship Id="rId5" Type="http://schemas.openxmlformats.org/officeDocument/2006/relationships/image" Target="../media/image5.jpeg"/><Relationship Id="rId95" Type="http://schemas.openxmlformats.org/officeDocument/2006/relationships/image" Target="../media/image95.jpeg"/><Relationship Id="rId160" Type="http://schemas.openxmlformats.org/officeDocument/2006/relationships/image" Target="../media/image160.jpeg"/><Relationship Id="rId181" Type="http://schemas.openxmlformats.org/officeDocument/2006/relationships/image" Target="../media/image181.png"/><Relationship Id="rId22" Type="http://schemas.openxmlformats.org/officeDocument/2006/relationships/image" Target="../media/image22.jpeg"/><Relationship Id="rId43" Type="http://schemas.openxmlformats.org/officeDocument/2006/relationships/image" Target="../media/image43.jpeg"/><Relationship Id="rId64" Type="http://schemas.openxmlformats.org/officeDocument/2006/relationships/image" Target="../media/image64.jpeg"/><Relationship Id="rId118" Type="http://schemas.openxmlformats.org/officeDocument/2006/relationships/image" Target="../media/image118.jpeg"/><Relationship Id="rId139" Type="http://schemas.openxmlformats.org/officeDocument/2006/relationships/image" Target="../media/image139.jpeg"/><Relationship Id="rId85" Type="http://schemas.openxmlformats.org/officeDocument/2006/relationships/image" Target="../media/image85.jpeg"/><Relationship Id="rId150" Type="http://schemas.openxmlformats.org/officeDocument/2006/relationships/image" Target="../media/image150.jpeg"/><Relationship Id="rId171" Type="http://schemas.openxmlformats.org/officeDocument/2006/relationships/image" Target="../media/image171.jpeg"/><Relationship Id="rId12" Type="http://schemas.openxmlformats.org/officeDocument/2006/relationships/image" Target="../media/image12.jpeg"/><Relationship Id="rId33" Type="http://schemas.openxmlformats.org/officeDocument/2006/relationships/image" Target="../media/image33.jpeg"/><Relationship Id="rId108" Type="http://schemas.openxmlformats.org/officeDocument/2006/relationships/image" Target="../media/image108.jpeg"/><Relationship Id="rId129" Type="http://schemas.openxmlformats.org/officeDocument/2006/relationships/image" Target="../media/image129.jpeg"/><Relationship Id="rId54" Type="http://schemas.openxmlformats.org/officeDocument/2006/relationships/image" Target="../media/image54.jpeg"/><Relationship Id="rId75" Type="http://schemas.openxmlformats.org/officeDocument/2006/relationships/image" Target="../media/image75.jpeg"/><Relationship Id="rId96" Type="http://schemas.openxmlformats.org/officeDocument/2006/relationships/image" Target="../media/image96.jpeg"/><Relationship Id="rId140" Type="http://schemas.openxmlformats.org/officeDocument/2006/relationships/image" Target="../media/image140.jpeg"/><Relationship Id="rId161" Type="http://schemas.openxmlformats.org/officeDocument/2006/relationships/image" Target="../media/image161.jpeg"/><Relationship Id="rId182" Type="http://schemas.openxmlformats.org/officeDocument/2006/relationships/image" Target="../media/image182.png"/><Relationship Id="rId6" Type="http://schemas.openxmlformats.org/officeDocument/2006/relationships/image" Target="../media/image6.jpeg"/><Relationship Id="rId23" Type="http://schemas.openxmlformats.org/officeDocument/2006/relationships/image" Target="../media/image23.jpeg"/><Relationship Id="rId119" Type="http://schemas.openxmlformats.org/officeDocument/2006/relationships/image" Target="../media/image119.jpeg"/><Relationship Id="rId44" Type="http://schemas.openxmlformats.org/officeDocument/2006/relationships/image" Target="../media/image44.jpeg"/><Relationship Id="rId65" Type="http://schemas.openxmlformats.org/officeDocument/2006/relationships/image" Target="../media/image65.jpeg"/><Relationship Id="rId86" Type="http://schemas.openxmlformats.org/officeDocument/2006/relationships/image" Target="../media/image86.jpeg"/><Relationship Id="rId130" Type="http://schemas.openxmlformats.org/officeDocument/2006/relationships/image" Target="../media/image130.jpeg"/><Relationship Id="rId151" Type="http://schemas.openxmlformats.org/officeDocument/2006/relationships/image" Target="../media/image151.jpeg"/><Relationship Id="rId172" Type="http://schemas.openxmlformats.org/officeDocument/2006/relationships/image" Target="../media/image172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9" Type="http://schemas.openxmlformats.org/officeDocument/2006/relationships/image" Target="../media/image39.jpeg"/><Relationship Id="rId109" Type="http://schemas.openxmlformats.org/officeDocument/2006/relationships/image" Target="../media/image109.jpeg"/><Relationship Id="rId34" Type="http://schemas.openxmlformats.org/officeDocument/2006/relationships/image" Target="../media/image34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76" Type="http://schemas.openxmlformats.org/officeDocument/2006/relationships/image" Target="../media/image76.jpeg"/><Relationship Id="rId97" Type="http://schemas.openxmlformats.org/officeDocument/2006/relationships/image" Target="../media/image97.jpeg"/><Relationship Id="rId104" Type="http://schemas.openxmlformats.org/officeDocument/2006/relationships/image" Target="../media/image104.jpeg"/><Relationship Id="rId120" Type="http://schemas.openxmlformats.org/officeDocument/2006/relationships/image" Target="../media/image120.jpeg"/><Relationship Id="rId125" Type="http://schemas.openxmlformats.org/officeDocument/2006/relationships/image" Target="../media/image125.jpeg"/><Relationship Id="rId141" Type="http://schemas.openxmlformats.org/officeDocument/2006/relationships/image" Target="../media/image141.jpeg"/><Relationship Id="rId146" Type="http://schemas.openxmlformats.org/officeDocument/2006/relationships/image" Target="../media/image146.jpeg"/><Relationship Id="rId167" Type="http://schemas.openxmlformats.org/officeDocument/2006/relationships/image" Target="../media/image167.jpeg"/><Relationship Id="rId188" Type="http://schemas.openxmlformats.org/officeDocument/2006/relationships/image" Target="../media/image188.png"/><Relationship Id="rId7" Type="http://schemas.openxmlformats.org/officeDocument/2006/relationships/image" Target="../media/image7.jpeg"/><Relationship Id="rId71" Type="http://schemas.openxmlformats.org/officeDocument/2006/relationships/image" Target="../media/image71.jpeg"/><Relationship Id="rId92" Type="http://schemas.openxmlformats.org/officeDocument/2006/relationships/image" Target="../media/image92.jpeg"/><Relationship Id="rId162" Type="http://schemas.openxmlformats.org/officeDocument/2006/relationships/image" Target="../media/image162.jpeg"/><Relationship Id="rId183" Type="http://schemas.openxmlformats.org/officeDocument/2006/relationships/image" Target="../media/image183.png"/><Relationship Id="rId2" Type="http://schemas.openxmlformats.org/officeDocument/2006/relationships/image" Target="../media/image2.jpeg"/><Relationship Id="rId29" Type="http://schemas.openxmlformats.org/officeDocument/2006/relationships/image" Target="../media/image29.jpeg"/><Relationship Id="rId24" Type="http://schemas.openxmlformats.org/officeDocument/2006/relationships/image" Target="../media/image24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66" Type="http://schemas.openxmlformats.org/officeDocument/2006/relationships/image" Target="../media/image66.jpeg"/><Relationship Id="rId87" Type="http://schemas.openxmlformats.org/officeDocument/2006/relationships/image" Target="../media/image87.jpeg"/><Relationship Id="rId110" Type="http://schemas.openxmlformats.org/officeDocument/2006/relationships/image" Target="../media/image110.jpeg"/><Relationship Id="rId115" Type="http://schemas.openxmlformats.org/officeDocument/2006/relationships/image" Target="../media/image115.jpeg"/><Relationship Id="rId131" Type="http://schemas.openxmlformats.org/officeDocument/2006/relationships/image" Target="../media/image131.jpeg"/><Relationship Id="rId136" Type="http://schemas.openxmlformats.org/officeDocument/2006/relationships/image" Target="../media/image136.jpeg"/><Relationship Id="rId157" Type="http://schemas.openxmlformats.org/officeDocument/2006/relationships/image" Target="../media/image157.jpeg"/><Relationship Id="rId178" Type="http://schemas.openxmlformats.org/officeDocument/2006/relationships/image" Target="../media/image178.png"/><Relationship Id="rId61" Type="http://schemas.openxmlformats.org/officeDocument/2006/relationships/image" Target="../media/image61.jpeg"/><Relationship Id="rId82" Type="http://schemas.openxmlformats.org/officeDocument/2006/relationships/image" Target="../media/image82.jpeg"/><Relationship Id="rId152" Type="http://schemas.openxmlformats.org/officeDocument/2006/relationships/image" Target="../media/image152.jpeg"/><Relationship Id="rId173" Type="http://schemas.openxmlformats.org/officeDocument/2006/relationships/image" Target="../media/image173.jpeg"/><Relationship Id="rId19" Type="http://schemas.openxmlformats.org/officeDocument/2006/relationships/image" Target="../media/image19.jpeg"/><Relationship Id="rId14" Type="http://schemas.openxmlformats.org/officeDocument/2006/relationships/image" Target="../media/image14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56" Type="http://schemas.openxmlformats.org/officeDocument/2006/relationships/image" Target="../media/image56.jpeg"/><Relationship Id="rId77" Type="http://schemas.openxmlformats.org/officeDocument/2006/relationships/image" Target="../media/image77.jpeg"/><Relationship Id="rId100" Type="http://schemas.openxmlformats.org/officeDocument/2006/relationships/image" Target="../media/image100.jpeg"/><Relationship Id="rId105" Type="http://schemas.openxmlformats.org/officeDocument/2006/relationships/image" Target="../media/image105.jpeg"/><Relationship Id="rId126" Type="http://schemas.openxmlformats.org/officeDocument/2006/relationships/image" Target="../media/image126.jpeg"/><Relationship Id="rId147" Type="http://schemas.openxmlformats.org/officeDocument/2006/relationships/image" Target="../media/image147.jpeg"/><Relationship Id="rId168" Type="http://schemas.openxmlformats.org/officeDocument/2006/relationships/image" Target="../media/image168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93" Type="http://schemas.openxmlformats.org/officeDocument/2006/relationships/image" Target="../media/image93.jpeg"/><Relationship Id="rId98" Type="http://schemas.openxmlformats.org/officeDocument/2006/relationships/image" Target="../media/image98.jpeg"/><Relationship Id="rId121" Type="http://schemas.openxmlformats.org/officeDocument/2006/relationships/image" Target="../media/image121.jpeg"/><Relationship Id="rId142" Type="http://schemas.openxmlformats.org/officeDocument/2006/relationships/image" Target="../media/image142.jpeg"/><Relationship Id="rId163" Type="http://schemas.openxmlformats.org/officeDocument/2006/relationships/image" Target="../media/image163.jpeg"/><Relationship Id="rId184" Type="http://schemas.openxmlformats.org/officeDocument/2006/relationships/image" Target="../media/image184.png"/><Relationship Id="rId189" Type="http://schemas.openxmlformats.org/officeDocument/2006/relationships/image" Target="../media/image189.png"/><Relationship Id="rId3" Type="http://schemas.openxmlformats.org/officeDocument/2006/relationships/image" Target="../media/image3.jpeg"/><Relationship Id="rId25" Type="http://schemas.openxmlformats.org/officeDocument/2006/relationships/image" Target="../media/image25.jpeg"/><Relationship Id="rId46" Type="http://schemas.openxmlformats.org/officeDocument/2006/relationships/image" Target="../media/image46.jpeg"/><Relationship Id="rId67" Type="http://schemas.openxmlformats.org/officeDocument/2006/relationships/image" Target="../media/image67.jpeg"/><Relationship Id="rId116" Type="http://schemas.openxmlformats.org/officeDocument/2006/relationships/image" Target="../media/image116.jpeg"/><Relationship Id="rId137" Type="http://schemas.openxmlformats.org/officeDocument/2006/relationships/image" Target="../media/image137.jpeg"/><Relationship Id="rId158" Type="http://schemas.openxmlformats.org/officeDocument/2006/relationships/image" Target="../media/image158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62" Type="http://schemas.openxmlformats.org/officeDocument/2006/relationships/image" Target="../media/image62.jpeg"/><Relationship Id="rId83" Type="http://schemas.openxmlformats.org/officeDocument/2006/relationships/image" Target="../media/image83.jpeg"/><Relationship Id="rId88" Type="http://schemas.openxmlformats.org/officeDocument/2006/relationships/image" Target="../media/image88.jpeg"/><Relationship Id="rId111" Type="http://schemas.openxmlformats.org/officeDocument/2006/relationships/image" Target="../media/image111.jpeg"/><Relationship Id="rId132" Type="http://schemas.openxmlformats.org/officeDocument/2006/relationships/image" Target="../media/image132.jpeg"/><Relationship Id="rId153" Type="http://schemas.openxmlformats.org/officeDocument/2006/relationships/image" Target="../media/image153.jpeg"/><Relationship Id="rId174" Type="http://schemas.openxmlformats.org/officeDocument/2006/relationships/image" Target="../media/image174.jpeg"/><Relationship Id="rId179" Type="http://schemas.openxmlformats.org/officeDocument/2006/relationships/image" Target="../media/image179.png"/><Relationship Id="rId190" Type="http://schemas.openxmlformats.org/officeDocument/2006/relationships/image" Target="../media/image190.jpg"/><Relationship Id="rId15" Type="http://schemas.openxmlformats.org/officeDocument/2006/relationships/image" Target="../media/image15.jpeg"/><Relationship Id="rId36" Type="http://schemas.openxmlformats.org/officeDocument/2006/relationships/image" Target="../media/image36.jpeg"/><Relationship Id="rId57" Type="http://schemas.openxmlformats.org/officeDocument/2006/relationships/image" Target="../media/image57.jpeg"/><Relationship Id="rId106" Type="http://schemas.openxmlformats.org/officeDocument/2006/relationships/image" Target="../media/image106.jpeg"/><Relationship Id="rId127" Type="http://schemas.openxmlformats.org/officeDocument/2006/relationships/image" Target="../media/image127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52" Type="http://schemas.openxmlformats.org/officeDocument/2006/relationships/image" Target="../media/image52.jpeg"/><Relationship Id="rId73" Type="http://schemas.openxmlformats.org/officeDocument/2006/relationships/image" Target="../media/image73.jpeg"/><Relationship Id="rId78" Type="http://schemas.openxmlformats.org/officeDocument/2006/relationships/image" Target="../media/image78.jpeg"/><Relationship Id="rId94" Type="http://schemas.openxmlformats.org/officeDocument/2006/relationships/image" Target="../media/image94.jpeg"/><Relationship Id="rId99" Type="http://schemas.openxmlformats.org/officeDocument/2006/relationships/image" Target="../media/image99.jpeg"/><Relationship Id="rId101" Type="http://schemas.openxmlformats.org/officeDocument/2006/relationships/image" Target="../media/image101.jpeg"/><Relationship Id="rId122" Type="http://schemas.openxmlformats.org/officeDocument/2006/relationships/image" Target="../media/image122.jpeg"/><Relationship Id="rId143" Type="http://schemas.openxmlformats.org/officeDocument/2006/relationships/image" Target="../media/image143.jpeg"/><Relationship Id="rId148" Type="http://schemas.openxmlformats.org/officeDocument/2006/relationships/image" Target="../media/image148.jpeg"/><Relationship Id="rId164" Type="http://schemas.openxmlformats.org/officeDocument/2006/relationships/image" Target="../media/image164.jpeg"/><Relationship Id="rId169" Type="http://schemas.openxmlformats.org/officeDocument/2006/relationships/image" Target="../media/image169.jpeg"/><Relationship Id="rId185" Type="http://schemas.openxmlformats.org/officeDocument/2006/relationships/image" Target="../media/image185.pn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80" Type="http://schemas.openxmlformats.org/officeDocument/2006/relationships/image" Target="../media/image180.png"/><Relationship Id="rId26" Type="http://schemas.openxmlformats.org/officeDocument/2006/relationships/image" Target="../media/image26.jpeg"/><Relationship Id="rId47" Type="http://schemas.openxmlformats.org/officeDocument/2006/relationships/image" Target="../media/image47.jpeg"/><Relationship Id="rId68" Type="http://schemas.openxmlformats.org/officeDocument/2006/relationships/image" Target="../media/image68.jpeg"/><Relationship Id="rId89" Type="http://schemas.openxmlformats.org/officeDocument/2006/relationships/image" Target="../media/image89.jpeg"/><Relationship Id="rId112" Type="http://schemas.openxmlformats.org/officeDocument/2006/relationships/image" Target="../media/image112.jpeg"/><Relationship Id="rId133" Type="http://schemas.openxmlformats.org/officeDocument/2006/relationships/image" Target="../media/image133.jpeg"/><Relationship Id="rId154" Type="http://schemas.openxmlformats.org/officeDocument/2006/relationships/image" Target="../media/image154.jpeg"/><Relationship Id="rId175" Type="http://schemas.openxmlformats.org/officeDocument/2006/relationships/image" Target="../media/image175.png"/><Relationship Id="rId16" Type="http://schemas.openxmlformats.org/officeDocument/2006/relationships/image" Target="../media/image16.jpeg"/><Relationship Id="rId37" Type="http://schemas.openxmlformats.org/officeDocument/2006/relationships/image" Target="../media/image37.jpeg"/><Relationship Id="rId58" Type="http://schemas.openxmlformats.org/officeDocument/2006/relationships/image" Target="../media/image58.jpeg"/><Relationship Id="rId79" Type="http://schemas.openxmlformats.org/officeDocument/2006/relationships/image" Target="../media/image79.jpeg"/><Relationship Id="rId102" Type="http://schemas.openxmlformats.org/officeDocument/2006/relationships/image" Target="../media/image102.jpeg"/><Relationship Id="rId123" Type="http://schemas.openxmlformats.org/officeDocument/2006/relationships/image" Target="../media/image123.jpeg"/><Relationship Id="rId144" Type="http://schemas.openxmlformats.org/officeDocument/2006/relationships/image" Target="../media/image144.jpeg"/><Relationship Id="rId90" Type="http://schemas.openxmlformats.org/officeDocument/2006/relationships/image" Target="../media/image90.jpeg"/><Relationship Id="rId165" Type="http://schemas.openxmlformats.org/officeDocument/2006/relationships/image" Target="../media/image165.jpeg"/><Relationship Id="rId186" Type="http://schemas.openxmlformats.org/officeDocument/2006/relationships/image" Target="../media/image186.png"/><Relationship Id="rId27" Type="http://schemas.openxmlformats.org/officeDocument/2006/relationships/image" Target="../media/image27.jpeg"/><Relationship Id="rId48" Type="http://schemas.openxmlformats.org/officeDocument/2006/relationships/image" Target="../media/image48.jpeg"/><Relationship Id="rId69" Type="http://schemas.openxmlformats.org/officeDocument/2006/relationships/image" Target="../media/image69.jpeg"/><Relationship Id="rId113" Type="http://schemas.openxmlformats.org/officeDocument/2006/relationships/image" Target="../media/image113.jpeg"/><Relationship Id="rId134" Type="http://schemas.openxmlformats.org/officeDocument/2006/relationships/image" Target="../media/image134.jpeg"/><Relationship Id="rId80" Type="http://schemas.openxmlformats.org/officeDocument/2006/relationships/image" Target="../media/image80.jpeg"/><Relationship Id="rId155" Type="http://schemas.openxmlformats.org/officeDocument/2006/relationships/image" Target="../media/image155.jpeg"/><Relationship Id="rId176" Type="http://schemas.openxmlformats.org/officeDocument/2006/relationships/image" Target="../media/image176.png"/><Relationship Id="rId17" Type="http://schemas.openxmlformats.org/officeDocument/2006/relationships/image" Target="../media/image17.jpeg"/><Relationship Id="rId38" Type="http://schemas.openxmlformats.org/officeDocument/2006/relationships/image" Target="../media/image38.jpeg"/><Relationship Id="rId59" Type="http://schemas.openxmlformats.org/officeDocument/2006/relationships/image" Target="../media/image59.jpeg"/><Relationship Id="rId103" Type="http://schemas.openxmlformats.org/officeDocument/2006/relationships/image" Target="../media/image103.jpeg"/><Relationship Id="rId124" Type="http://schemas.openxmlformats.org/officeDocument/2006/relationships/image" Target="../media/image124.jpeg"/><Relationship Id="rId70" Type="http://schemas.openxmlformats.org/officeDocument/2006/relationships/image" Target="../media/image70.jpeg"/><Relationship Id="rId91" Type="http://schemas.openxmlformats.org/officeDocument/2006/relationships/image" Target="../media/image91.jpeg"/><Relationship Id="rId145" Type="http://schemas.openxmlformats.org/officeDocument/2006/relationships/image" Target="../media/image145.jpeg"/><Relationship Id="rId166" Type="http://schemas.openxmlformats.org/officeDocument/2006/relationships/image" Target="../media/image166.jpeg"/><Relationship Id="rId187" Type="http://schemas.openxmlformats.org/officeDocument/2006/relationships/image" Target="../media/image187.png"/><Relationship Id="rId1" Type="http://schemas.openxmlformats.org/officeDocument/2006/relationships/image" Target="../media/image1.jpeg"/><Relationship Id="rId28" Type="http://schemas.openxmlformats.org/officeDocument/2006/relationships/image" Target="../media/image28.jpeg"/><Relationship Id="rId49" Type="http://schemas.openxmlformats.org/officeDocument/2006/relationships/image" Target="../media/image49.jpeg"/><Relationship Id="rId114" Type="http://schemas.openxmlformats.org/officeDocument/2006/relationships/image" Target="../media/image114.jpeg"/><Relationship Id="rId60" Type="http://schemas.openxmlformats.org/officeDocument/2006/relationships/image" Target="../media/image60.jpeg"/><Relationship Id="rId81" Type="http://schemas.openxmlformats.org/officeDocument/2006/relationships/image" Target="../media/image81.jpeg"/><Relationship Id="rId135" Type="http://schemas.openxmlformats.org/officeDocument/2006/relationships/image" Target="../media/image135.jpeg"/><Relationship Id="rId156" Type="http://schemas.openxmlformats.org/officeDocument/2006/relationships/image" Target="../media/image156.jpeg"/><Relationship Id="rId177" Type="http://schemas.openxmlformats.org/officeDocument/2006/relationships/image" Target="../media/image17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355600</xdr:colOff>
      <xdr:row>169</xdr:row>
      <xdr:rowOff>127000</xdr:rowOff>
    </xdr:from>
    <xdr:to>
      <xdr:col>2</xdr:col>
      <xdr:colOff>301150</xdr:colOff>
      <xdr:row>171</xdr:row>
      <xdr:rowOff>1574438</xdr:rowOff>
    </xdr:to>
    <xdr:pic>
      <xdr:nvPicPr>
        <xdr:cNvPr id="550" name="Picture 42206">
          <a:extLst>
            <a:ext uri="{FF2B5EF4-FFF2-40B4-BE49-F238E27FC236}">
              <a16:creationId xmlns:a16="http://schemas.microsoft.com/office/drawing/2014/main" id="{00000000-0008-0000-0000-00002602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55600" y="124281045"/>
          <a:ext cx="1261732" cy="1920123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127433</xdr:colOff>
      <xdr:row>169</xdr:row>
      <xdr:rowOff>127000</xdr:rowOff>
    </xdr:from>
    <xdr:to>
      <xdr:col>15</xdr:col>
      <xdr:colOff>710292</xdr:colOff>
      <xdr:row>171</xdr:row>
      <xdr:rowOff>1574438</xdr:rowOff>
    </xdr:to>
    <xdr:pic>
      <xdr:nvPicPr>
        <xdr:cNvPr id="551" name="Picture 42206">
          <a:extLst>
            <a:ext uri="{FF2B5EF4-FFF2-40B4-BE49-F238E27FC236}">
              <a16:creationId xmlns:a16="http://schemas.microsoft.com/office/drawing/2014/main" id="{00000000-0008-0000-0000-00002702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7758639" y="112510794"/>
          <a:ext cx="1255212" cy="1918085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18</xdr:col>
      <xdr:colOff>43334</xdr:colOff>
      <xdr:row>169</xdr:row>
      <xdr:rowOff>127000</xdr:rowOff>
    </xdr:from>
    <xdr:to>
      <xdr:col>19</xdr:col>
      <xdr:colOff>567311</xdr:colOff>
      <xdr:row>171</xdr:row>
      <xdr:rowOff>1574438</xdr:rowOff>
    </xdr:to>
    <xdr:pic>
      <xdr:nvPicPr>
        <xdr:cNvPr id="552" name="Picture 42206">
          <a:extLst>
            <a:ext uri="{FF2B5EF4-FFF2-40B4-BE49-F238E27FC236}">
              <a16:creationId xmlns:a16="http://schemas.microsoft.com/office/drawing/2014/main" id="{00000000-0008-0000-0000-00002802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9170016" y="112764455"/>
          <a:ext cx="1268659" cy="1932347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19</xdr:col>
      <xdr:colOff>746631</xdr:colOff>
      <xdr:row>169</xdr:row>
      <xdr:rowOff>127000</xdr:rowOff>
    </xdr:from>
    <xdr:to>
      <xdr:col>21</xdr:col>
      <xdr:colOff>151242</xdr:colOff>
      <xdr:row>171</xdr:row>
      <xdr:rowOff>1574438</xdr:rowOff>
    </xdr:to>
    <xdr:pic>
      <xdr:nvPicPr>
        <xdr:cNvPr id="553" name="Picture 42206">
          <a:extLst>
            <a:ext uri="{FF2B5EF4-FFF2-40B4-BE49-F238E27FC236}">
              <a16:creationId xmlns:a16="http://schemas.microsoft.com/office/drawing/2014/main" id="{00000000-0008-0000-0000-00002902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10652631" y="112510794"/>
          <a:ext cx="1253582" cy="1918085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355600</xdr:colOff>
      <xdr:row>175</xdr:row>
      <xdr:rowOff>28406</xdr:rowOff>
    </xdr:from>
    <xdr:to>
      <xdr:col>2</xdr:col>
      <xdr:colOff>301150</xdr:colOff>
      <xdr:row>176</xdr:row>
      <xdr:rowOff>1706125</xdr:rowOff>
    </xdr:to>
    <xdr:pic>
      <xdr:nvPicPr>
        <xdr:cNvPr id="554" name="Picture 42206">
          <a:extLst>
            <a:ext uri="{FF2B5EF4-FFF2-40B4-BE49-F238E27FC236}">
              <a16:creationId xmlns:a16="http://schemas.microsoft.com/office/drawing/2014/main" id="{00000000-0008-0000-0000-00002A02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55600" y="127230451"/>
          <a:ext cx="1261732" cy="1914062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127433</xdr:colOff>
      <xdr:row>175</xdr:row>
      <xdr:rowOff>16450</xdr:rowOff>
    </xdr:from>
    <xdr:to>
      <xdr:col>15</xdr:col>
      <xdr:colOff>710292</xdr:colOff>
      <xdr:row>176</xdr:row>
      <xdr:rowOff>1694169</xdr:rowOff>
    </xdr:to>
    <xdr:pic>
      <xdr:nvPicPr>
        <xdr:cNvPr id="555" name="Picture 42206">
          <a:extLst>
            <a:ext uri="{FF2B5EF4-FFF2-40B4-BE49-F238E27FC236}">
              <a16:creationId xmlns:a16="http://schemas.microsoft.com/office/drawing/2014/main" id="{00000000-0008-0000-0000-00002B02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7758639" y="115470656"/>
          <a:ext cx="1255212" cy="1913043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18</xdr:col>
      <xdr:colOff>43334</xdr:colOff>
      <xdr:row>175</xdr:row>
      <xdr:rowOff>15396</xdr:rowOff>
    </xdr:from>
    <xdr:to>
      <xdr:col>19</xdr:col>
      <xdr:colOff>567311</xdr:colOff>
      <xdr:row>176</xdr:row>
      <xdr:rowOff>1693115</xdr:rowOff>
    </xdr:to>
    <xdr:pic>
      <xdr:nvPicPr>
        <xdr:cNvPr id="556" name="Picture 42206">
          <a:extLst>
            <a:ext uri="{FF2B5EF4-FFF2-40B4-BE49-F238E27FC236}">
              <a16:creationId xmlns:a16="http://schemas.microsoft.com/office/drawing/2014/main" id="{00000000-0008-0000-0000-00002C02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9170016" y="115752805"/>
          <a:ext cx="1268659" cy="1920175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355600</xdr:colOff>
      <xdr:row>179</xdr:row>
      <xdr:rowOff>127000</xdr:rowOff>
    </xdr:from>
    <xdr:to>
      <xdr:col>2</xdr:col>
      <xdr:colOff>301150</xdr:colOff>
      <xdr:row>182</xdr:row>
      <xdr:rowOff>88539</xdr:rowOff>
    </xdr:to>
    <xdr:pic>
      <xdr:nvPicPr>
        <xdr:cNvPr id="557" name="Picture 42206">
          <a:extLst>
            <a:ext uri="{FF2B5EF4-FFF2-40B4-BE49-F238E27FC236}">
              <a16:creationId xmlns:a16="http://schemas.microsoft.com/office/drawing/2014/main" id="{00000000-0008-0000-0000-00002D02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55600" y="129736273"/>
          <a:ext cx="1261732" cy="1923586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127433</xdr:colOff>
      <xdr:row>179</xdr:row>
      <xdr:rowOff>127000</xdr:rowOff>
    </xdr:from>
    <xdr:to>
      <xdr:col>15</xdr:col>
      <xdr:colOff>710292</xdr:colOff>
      <xdr:row>182</xdr:row>
      <xdr:rowOff>88539</xdr:rowOff>
    </xdr:to>
    <xdr:pic>
      <xdr:nvPicPr>
        <xdr:cNvPr id="558" name="Picture 42206">
          <a:extLst>
            <a:ext uri="{FF2B5EF4-FFF2-40B4-BE49-F238E27FC236}">
              <a16:creationId xmlns:a16="http://schemas.microsoft.com/office/drawing/2014/main" id="{00000000-0008-0000-0000-00002E02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7758639" y="118001676"/>
          <a:ext cx="1255212" cy="1922568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18</xdr:col>
      <xdr:colOff>43334</xdr:colOff>
      <xdr:row>179</xdr:row>
      <xdr:rowOff>134017</xdr:rowOff>
    </xdr:from>
    <xdr:to>
      <xdr:col>19</xdr:col>
      <xdr:colOff>567311</xdr:colOff>
      <xdr:row>182</xdr:row>
      <xdr:rowOff>95556</xdr:rowOff>
    </xdr:to>
    <xdr:pic>
      <xdr:nvPicPr>
        <xdr:cNvPr id="559" name="Picture 42206">
          <a:extLst>
            <a:ext uri="{FF2B5EF4-FFF2-40B4-BE49-F238E27FC236}">
              <a16:creationId xmlns:a16="http://schemas.microsoft.com/office/drawing/2014/main" id="{00000000-0008-0000-0000-00002F02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9170016" y="118295972"/>
          <a:ext cx="1268659" cy="1935810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355600</xdr:colOff>
      <xdr:row>184</xdr:row>
      <xdr:rowOff>127000</xdr:rowOff>
    </xdr:from>
    <xdr:to>
      <xdr:col>2</xdr:col>
      <xdr:colOff>301150</xdr:colOff>
      <xdr:row>187</xdr:row>
      <xdr:rowOff>88538</xdr:rowOff>
    </xdr:to>
    <xdr:pic>
      <xdr:nvPicPr>
        <xdr:cNvPr id="566" name="Picture 42206">
          <a:extLst>
            <a:ext uri="{FF2B5EF4-FFF2-40B4-BE49-F238E27FC236}">
              <a16:creationId xmlns:a16="http://schemas.microsoft.com/office/drawing/2014/main" id="{00000000-0008-0000-0000-00003602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55600" y="132126182"/>
          <a:ext cx="1261732" cy="1923586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127433</xdr:colOff>
      <xdr:row>184</xdr:row>
      <xdr:rowOff>127000</xdr:rowOff>
    </xdr:from>
    <xdr:to>
      <xdr:col>15</xdr:col>
      <xdr:colOff>710292</xdr:colOff>
      <xdr:row>187</xdr:row>
      <xdr:rowOff>88538</xdr:rowOff>
    </xdr:to>
    <xdr:pic>
      <xdr:nvPicPr>
        <xdr:cNvPr id="567" name="Picture 42206">
          <a:extLst>
            <a:ext uri="{FF2B5EF4-FFF2-40B4-BE49-F238E27FC236}">
              <a16:creationId xmlns:a16="http://schemas.microsoft.com/office/drawing/2014/main" id="{00000000-0008-0000-0000-00003702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7758639" y="120410941"/>
          <a:ext cx="1255212" cy="1922568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18</xdr:col>
      <xdr:colOff>43334</xdr:colOff>
      <xdr:row>184</xdr:row>
      <xdr:rowOff>127000</xdr:rowOff>
    </xdr:from>
    <xdr:to>
      <xdr:col>19</xdr:col>
      <xdr:colOff>567311</xdr:colOff>
      <xdr:row>187</xdr:row>
      <xdr:rowOff>88538</xdr:rowOff>
    </xdr:to>
    <xdr:pic>
      <xdr:nvPicPr>
        <xdr:cNvPr id="568" name="Picture 42206">
          <a:extLst>
            <a:ext uri="{FF2B5EF4-FFF2-40B4-BE49-F238E27FC236}">
              <a16:creationId xmlns:a16="http://schemas.microsoft.com/office/drawing/2014/main" id="{00000000-0008-0000-0000-00003802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9170016" y="120713500"/>
          <a:ext cx="1268659" cy="1935811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19</xdr:col>
      <xdr:colOff>746631</xdr:colOff>
      <xdr:row>184</xdr:row>
      <xdr:rowOff>127000</xdr:rowOff>
    </xdr:from>
    <xdr:to>
      <xdr:col>21</xdr:col>
      <xdr:colOff>151242</xdr:colOff>
      <xdr:row>187</xdr:row>
      <xdr:rowOff>88538</xdr:rowOff>
    </xdr:to>
    <xdr:pic>
      <xdr:nvPicPr>
        <xdr:cNvPr id="569" name="Picture 42206">
          <a:extLst>
            <a:ext uri="{FF2B5EF4-FFF2-40B4-BE49-F238E27FC236}">
              <a16:creationId xmlns:a16="http://schemas.microsoft.com/office/drawing/2014/main" id="{00000000-0008-0000-0000-00003902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10652631" y="120410941"/>
          <a:ext cx="1253582" cy="1922568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355600</xdr:colOff>
      <xdr:row>219</xdr:row>
      <xdr:rowOff>127000</xdr:rowOff>
    </xdr:from>
    <xdr:to>
      <xdr:col>2</xdr:col>
      <xdr:colOff>301150</xdr:colOff>
      <xdr:row>227</xdr:row>
      <xdr:rowOff>197796</xdr:rowOff>
    </xdr:to>
    <xdr:pic>
      <xdr:nvPicPr>
        <xdr:cNvPr id="575" name="Picture 42206">
          <a:extLst>
            <a:ext uri="{FF2B5EF4-FFF2-40B4-BE49-F238E27FC236}">
              <a16:creationId xmlns:a16="http://schemas.microsoft.com/office/drawing/2014/main" id="{00000000-0008-0000-0000-00003F02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55600" y="154441525"/>
          <a:ext cx="1260000" cy="1908000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127000</xdr:colOff>
      <xdr:row>219</xdr:row>
      <xdr:rowOff>127000</xdr:rowOff>
    </xdr:from>
    <xdr:to>
      <xdr:col>15</xdr:col>
      <xdr:colOff>710725</xdr:colOff>
      <xdr:row>227</xdr:row>
      <xdr:rowOff>197796</xdr:rowOff>
    </xdr:to>
    <xdr:pic>
      <xdr:nvPicPr>
        <xdr:cNvPr id="576" name="Picture 42206">
          <a:extLst>
            <a:ext uri="{FF2B5EF4-FFF2-40B4-BE49-F238E27FC236}">
              <a16:creationId xmlns:a16="http://schemas.microsoft.com/office/drawing/2014/main" id="{00000000-0008-0000-0000-00004002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7758206" y="139348882"/>
          <a:ext cx="1256078" cy="1953384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355600</xdr:colOff>
      <xdr:row>241</xdr:row>
      <xdr:rowOff>127000</xdr:rowOff>
    </xdr:from>
    <xdr:to>
      <xdr:col>2</xdr:col>
      <xdr:colOff>301150</xdr:colOff>
      <xdr:row>244</xdr:row>
      <xdr:rowOff>88538</xdr:rowOff>
    </xdr:to>
    <xdr:pic>
      <xdr:nvPicPr>
        <xdr:cNvPr id="581" name="Рисунок 839">
          <a:extLst>
            <a:ext uri="{FF2B5EF4-FFF2-40B4-BE49-F238E27FC236}">
              <a16:creationId xmlns:a16="http://schemas.microsoft.com/office/drawing/2014/main" id="{00000000-0008-0000-0000-00004502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55600" y="162831318"/>
          <a:ext cx="1261732" cy="1923587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127433</xdr:colOff>
      <xdr:row>241</xdr:row>
      <xdr:rowOff>115976</xdr:rowOff>
    </xdr:from>
    <xdr:to>
      <xdr:col>15</xdr:col>
      <xdr:colOff>710292</xdr:colOff>
      <xdr:row>244</xdr:row>
      <xdr:rowOff>77514</xdr:rowOff>
    </xdr:to>
    <xdr:pic>
      <xdr:nvPicPr>
        <xdr:cNvPr id="582" name="Рисунок 843">
          <a:extLst>
            <a:ext uri="{FF2B5EF4-FFF2-40B4-BE49-F238E27FC236}">
              <a16:creationId xmlns:a16="http://schemas.microsoft.com/office/drawing/2014/main" id="{00000000-0008-0000-0000-00004602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7758639" y="146285505"/>
          <a:ext cx="1255212" cy="1922567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18</xdr:col>
      <xdr:colOff>43334</xdr:colOff>
      <xdr:row>241</xdr:row>
      <xdr:rowOff>115976</xdr:rowOff>
    </xdr:from>
    <xdr:to>
      <xdr:col>19</xdr:col>
      <xdr:colOff>567311</xdr:colOff>
      <xdr:row>244</xdr:row>
      <xdr:rowOff>77514</xdr:rowOff>
    </xdr:to>
    <xdr:pic>
      <xdr:nvPicPr>
        <xdr:cNvPr id="583" name="Рисунок 844">
          <a:extLst>
            <a:ext uri="{FF2B5EF4-FFF2-40B4-BE49-F238E27FC236}">
              <a16:creationId xmlns:a16="http://schemas.microsoft.com/office/drawing/2014/main" id="{00000000-0008-0000-0000-00004702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9170016" y="146835612"/>
          <a:ext cx="1268659" cy="1935810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19</xdr:col>
      <xdr:colOff>746631</xdr:colOff>
      <xdr:row>241</xdr:row>
      <xdr:rowOff>115976</xdr:rowOff>
    </xdr:from>
    <xdr:to>
      <xdr:col>21</xdr:col>
      <xdr:colOff>151242</xdr:colOff>
      <xdr:row>244</xdr:row>
      <xdr:rowOff>77514</xdr:rowOff>
    </xdr:to>
    <xdr:pic>
      <xdr:nvPicPr>
        <xdr:cNvPr id="584" name="Рисунок 845">
          <a:extLst>
            <a:ext uri="{FF2B5EF4-FFF2-40B4-BE49-F238E27FC236}">
              <a16:creationId xmlns:a16="http://schemas.microsoft.com/office/drawing/2014/main" id="{00000000-0008-0000-0000-00004802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10652631" y="146285505"/>
          <a:ext cx="1253582" cy="1922567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355600</xdr:colOff>
      <xdr:row>246</xdr:row>
      <xdr:rowOff>127000</xdr:rowOff>
    </xdr:from>
    <xdr:to>
      <xdr:col>2</xdr:col>
      <xdr:colOff>301150</xdr:colOff>
      <xdr:row>249</xdr:row>
      <xdr:rowOff>31388</xdr:rowOff>
    </xdr:to>
    <xdr:pic>
      <xdr:nvPicPr>
        <xdr:cNvPr id="585" name="Рисунок 852">
          <a:extLst>
            <a:ext uri="{FF2B5EF4-FFF2-40B4-BE49-F238E27FC236}">
              <a16:creationId xmlns:a16="http://schemas.microsoft.com/office/drawing/2014/main" id="{00000000-0008-0000-0000-00004902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55600" y="165221227"/>
          <a:ext cx="1261732" cy="1918391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127433</xdr:colOff>
      <xdr:row>246</xdr:row>
      <xdr:rowOff>127000</xdr:rowOff>
    </xdr:from>
    <xdr:to>
      <xdr:col>15</xdr:col>
      <xdr:colOff>710292</xdr:colOff>
      <xdr:row>249</xdr:row>
      <xdr:rowOff>31388</xdr:rowOff>
    </xdr:to>
    <xdr:pic>
      <xdr:nvPicPr>
        <xdr:cNvPr id="586" name="Рисунок 853">
          <a:extLst>
            <a:ext uri="{FF2B5EF4-FFF2-40B4-BE49-F238E27FC236}">
              <a16:creationId xmlns:a16="http://schemas.microsoft.com/office/drawing/2014/main" id="{00000000-0008-0000-0000-00004A02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7758639" y="148705794"/>
          <a:ext cx="1255212" cy="1921447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18</xdr:col>
      <xdr:colOff>43334</xdr:colOff>
      <xdr:row>246</xdr:row>
      <xdr:rowOff>123823</xdr:rowOff>
    </xdr:from>
    <xdr:to>
      <xdr:col>19</xdr:col>
      <xdr:colOff>567311</xdr:colOff>
      <xdr:row>249</xdr:row>
      <xdr:rowOff>28211</xdr:rowOff>
    </xdr:to>
    <xdr:pic>
      <xdr:nvPicPr>
        <xdr:cNvPr id="587" name="Рисунок 854">
          <a:extLst>
            <a:ext uri="{FF2B5EF4-FFF2-40B4-BE49-F238E27FC236}">
              <a16:creationId xmlns:a16="http://schemas.microsoft.com/office/drawing/2014/main" id="{00000000-0008-0000-0000-00004B02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9170016" y="149268005"/>
          <a:ext cx="1268659" cy="1930615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19</xdr:col>
      <xdr:colOff>746631</xdr:colOff>
      <xdr:row>246</xdr:row>
      <xdr:rowOff>123823</xdr:rowOff>
    </xdr:from>
    <xdr:to>
      <xdr:col>21</xdr:col>
      <xdr:colOff>151242</xdr:colOff>
      <xdr:row>249</xdr:row>
      <xdr:rowOff>28211</xdr:rowOff>
    </xdr:to>
    <xdr:pic>
      <xdr:nvPicPr>
        <xdr:cNvPr id="588" name="Рисунок 855">
          <a:extLst>
            <a:ext uri="{FF2B5EF4-FFF2-40B4-BE49-F238E27FC236}">
              <a16:creationId xmlns:a16="http://schemas.microsoft.com/office/drawing/2014/main" id="{00000000-0008-0000-0000-00004C02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10652631" y="148702617"/>
          <a:ext cx="1253582" cy="1921447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355600</xdr:colOff>
      <xdr:row>251</xdr:row>
      <xdr:rowOff>127000</xdr:rowOff>
    </xdr:from>
    <xdr:to>
      <xdr:col>2</xdr:col>
      <xdr:colOff>301150</xdr:colOff>
      <xdr:row>254</xdr:row>
      <xdr:rowOff>88539</xdr:rowOff>
    </xdr:to>
    <xdr:pic>
      <xdr:nvPicPr>
        <xdr:cNvPr id="589" name="Рисунок 856">
          <a:extLst>
            <a:ext uri="{FF2B5EF4-FFF2-40B4-BE49-F238E27FC236}">
              <a16:creationId xmlns:a16="http://schemas.microsoft.com/office/drawing/2014/main" id="{00000000-0008-0000-0000-00004D02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55600" y="167663091"/>
          <a:ext cx="1261732" cy="1923586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127433</xdr:colOff>
      <xdr:row>251</xdr:row>
      <xdr:rowOff>127000</xdr:rowOff>
    </xdr:from>
    <xdr:to>
      <xdr:col>15</xdr:col>
      <xdr:colOff>710292</xdr:colOff>
      <xdr:row>254</xdr:row>
      <xdr:rowOff>88539</xdr:rowOff>
    </xdr:to>
    <xdr:pic>
      <xdr:nvPicPr>
        <xdr:cNvPr id="590" name="Рисунок 857">
          <a:extLst>
            <a:ext uri="{FF2B5EF4-FFF2-40B4-BE49-F238E27FC236}">
              <a16:creationId xmlns:a16="http://schemas.microsoft.com/office/drawing/2014/main" id="{00000000-0008-0000-0000-00004E02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7758639" y="151171088"/>
          <a:ext cx="1255212" cy="1922568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18</xdr:col>
      <xdr:colOff>43334</xdr:colOff>
      <xdr:row>251</xdr:row>
      <xdr:rowOff>117475</xdr:rowOff>
    </xdr:from>
    <xdr:to>
      <xdr:col>19</xdr:col>
      <xdr:colOff>567311</xdr:colOff>
      <xdr:row>254</xdr:row>
      <xdr:rowOff>79014</xdr:rowOff>
    </xdr:to>
    <xdr:pic>
      <xdr:nvPicPr>
        <xdr:cNvPr id="591" name="Рисунок 858">
          <a:extLst>
            <a:ext uri="{FF2B5EF4-FFF2-40B4-BE49-F238E27FC236}">
              <a16:creationId xmlns:a16="http://schemas.microsoft.com/office/drawing/2014/main" id="{00000000-0008-0000-0000-00004F02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9170016" y="151738157"/>
          <a:ext cx="1268659" cy="1935811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355600</xdr:colOff>
      <xdr:row>256</xdr:row>
      <xdr:rowOff>107497</xdr:rowOff>
    </xdr:from>
    <xdr:to>
      <xdr:col>2</xdr:col>
      <xdr:colOff>301150</xdr:colOff>
      <xdr:row>259</xdr:row>
      <xdr:rowOff>69035</xdr:rowOff>
    </xdr:to>
    <xdr:pic>
      <xdr:nvPicPr>
        <xdr:cNvPr id="592" name="Рисунок 860">
          <a:extLst>
            <a:ext uri="{FF2B5EF4-FFF2-40B4-BE49-F238E27FC236}">
              <a16:creationId xmlns:a16="http://schemas.microsoft.com/office/drawing/2014/main" id="{00000000-0008-0000-0000-00005002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55600" y="170033497"/>
          <a:ext cx="1261732" cy="1923586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127433</xdr:colOff>
      <xdr:row>256</xdr:row>
      <xdr:rowOff>107497</xdr:rowOff>
    </xdr:from>
    <xdr:to>
      <xdr:col>15</xdr:col>
      <xdr:colOff>710292</xdr:colOff>
      <xdr:row>259</xdr:row>
      <xdr:rowOff>69035</xdr:rowOff>
    </xdr:to>
    <xdr:pic>
      <xdr:nvPicPr>
        <xdr:cNvPr id="593" name="Рисунок 861">
          <a:extLst>
            <a:ext uri="{FF2B5EF4-FFF2-40B4-BE49-F238E27FC236}">
              <a16:creationId xmlns:a16="http://schemas.microsoft.com/office/drawing/2014/main" id="{00000000-0008-0000-0000-00005102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7758639" y="153560850"/>
          <a:ext cx="1255212" cy="1922568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18</xdr:col>
      <xdr:colOff>43334</xdr:colOff>
      <xdr:row>256</xdr:row>
      <xdr:rowOff>107497</xdr:rowOff>
    </xdr:from>
    <xdr:to>
      <xdr:col>19</xdr:col>
      <xdr:colOff>567311</xdr:colOff>
      <xdr:row>259</xdr:row>
      <xdr:rowOff>69035</xdr:rowOff>
    </xdr:to>
    <xdr:pic>
      <xdr:nvPicPr>
        <xdr:cNvPr id="594" name="Рисунок 862">
          <a:extLst>
            <a:ext uri="{FF2B5EF4-FFF2-40B4-BE49-F238E27FC236}">
              <a16:creationId xmlns:a16="http://schemas.microsoft.com/office/drawing/2014/main" id="{00000000-0008-0000-0000-00005202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9170016" y="154152724"/>
          <a:ext cx="1268659" cy="1935812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19</xdr:col>
      <xdr:colOff>746631</xdr:colOff>
      <xdr:row>256</xdr:row>
      <xdr:rowOff>107497</xdr:rowOff>
    </xdr:from>
    <xdr:to>
      <xdr:col>21</xdr:col>
      <xdr:colOff>151242</xdr:colOff>
      <xdr:row>259</xdr:row>
      <xdr:rowOff>69035</xdr:rowOff>
    </xdr:to>
    <xdr:pic>
      <xdr:nvPicPr>
        <xdr:cNvPr id="595" name="Рисунок 863">
          <a:extLst>
            <a:ext uri="{FF2B5EF4-FFF2-40B4-BE49-F238E27FC236}">
              <a16:creationId xmlns:a16="http://schemas.microsoft.com/office/drawing/2014/main" id="{00000000-0008-0000-0000-00005302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10652631" y="153560850"/>
          <a:ext cx="1253582" cy="1922568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355600</xdr:colOff>
      <xdr:row>261</xdr:row>
      <xdr:rowOff>117501</xdr:rowOff>
    </xdr:from>
    <xdr:to>
      <xdr:col>2</xdr:col>
      <xdr:colOff>301150</xdr:colOff>
      <xdr:row>264</xdr:row>
      <xdr:rowOff>79040</xdr:rowOff>
    </xdr:to>
    <xdr:pic>
      <xdr:nvPicPr>
        <xdr:cNvPr id="596" name="Рисунок 864">
          <a:extLst>
            <a:ext uri="{FF2B5EF4-FFF2-40B4-BE49-F238E27FC236}">
              <a16:creationId xmlns:a16="http://schemas.microsoft.com/office/drawing/2014/main" id="{00000000-0008-0000-0000-00005402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55600" y="172433410"/>
          <a:ext cx="1261732" cy="1923586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127433</xdr:colOff>
      <xdr:row>261</xdr:row>
      <xdr:rowOff>121056</xdr:rowOff>
    </xdr:from>
    <xdr:to>
      <xdr:col>15</xdr:col>
      <xdr:colOff>710292</xdr:colOff>
      <xdr:row>264</xdr:row>
      <xdr:rowOff>82595</xdr:rowOff>
    </xdr:to>
    <xdr:pic>
      <xdr:nvPicPr>
        <xdr:cNvPr id="597" name="Рисунок 865">
          <a:extLst>
            <a:ext uri="{FF2B5EF4-FFF2-40B4-BE49-F238E27FC236}">
              <a16:creationId xmlns:a16="http://schemas.microsoft.com/office/drawing/2014/main" id="{00000000-0008-0000-0000-00005502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7758639" y="155983674"/>
          <a:ext cx="1255212" cy="1922568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18</xdr:col>
      <xdr:colOff>43334</xdr:colOff>
      <xdr:row>261</xdr:row>
      <xdr:rowOff>120001</xdr:rowOff>
    </xdr:from>
    <xdr:to>
      <xdr:col>19</xdr:col>
      <xdr:colOff>567311</xdr:colOff>
      <xdr:row>264</xdr:row>
      <xdr:rowOff>81540</xdr:rowOff>
    </xdr:to>
    <xdr:pic>
      <xdr:nvPicPr>
        <xdr:cNvPr id="598" name="Рисунок 866">
          <a:extLst>
            <a:ext uri="{FF2B5EF4-FFF2-40B4-BE49-F238E27FC236}">
              <a16:creationId xmlns:a16="http://schemas.microsoft.com/office/drawing/2014/main" id="{00000000-0008-0000-0000-00005602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9170016" y="156589774"/>
          <a:ext cx="1268659" cy="1935811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19</xdr:col>
      <xdr:colOff>746631</xdr:colOff>
      <xdr:row>261</xdr:row>
      <xdr:rowOff>114301</xdr:rowOff>
    </xdr:from>
    <xdr:to>
      <xdr:col>21</xdr:col>
      <xdr:colOff>151242</xdr:colOff>
      <xdr:row>264</xdr:row>
      <xdr:rowOff>75840</xdr:rowOff>
    </xdr:to>
    <xdr:pic>
      <xdr:nvPicPr>
        <xdr:cNvPr id="599" name="Рисунок 867">
          <a:extLst>
            <a:ext uri="{FF2B5EF4-FFF2-40B4-BE49-F238E27FC236}">
              <a16:creationId xmlns:a16="http://schemas.microsoft.com/office/drawing/2014/main" id="{00000000-0008-0000-0000-00005702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10652631" y="155976919"/>
          <a:ext cx="1253582" cy="1922568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355600</xdr:colOff>
      <xdr:row>266</xdr:row>
      <xdr:rowOff>127000</xdr:rowOff>
    </xdr:from>
    <xdr:to>
      <xdr:col>2</xdr:col>
      <xdr:colOff>301150</xdr:colOff>
      <xdr:row>268</xdr:row>
      <xdr:rowOff>1574438</xdr:rowOff>
    </xdr:to>
    <xdr:pic>
      <xdr:nvPicPr>
        <xdr:cNvPr id="600" name="Рисунок 868">
          <a:extLst>
            <a:ext uri="{FF2B5EF4-FFF2-40B4-BE49-F238E27FC236}">
              <a16:creationId xmlns:a16="http://schemas.microsoft.com/office/drawing/2014/main" id="{00000000-0008-0000-0000-00005802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3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55600" y="174832818"/>
          <a:ext cx="1261732" cy="1920123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127433</xdr:colOff>
      <xdr:row>266</xdr:row>
      <xdr:rowOff>127000</xdr:rowOff>
    </xdr:from>
    <xdr:to>
      <xdr:col>15</xdr:col>
      <xdr:colOff>710292</xdr:colOff>
      <xdr:row>268</xdr:row>
      <xdr:rowOff>1574438</xdr:rowOff>
    </xdr:to>
    <xdr:pic>
      <xdr:nvPicPr>
        <xdr:cNvPr id="601" name="Рисунок 869">
          <a:extLst>
            <a:ext uri="{FF2B5EF4-FFF2-40B4-BE49-F238E27FC236}">
              <a16:creationId xmlns:a16="http://schemas.microsoft.com/office/drawing/2014/main" id="{00000000-0008-0000-0000-00005902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3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7758639" y="158398882"/>
          <a:ext cx="1255212" cy="1918085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355600</xdr:colOff>
      <xdr:row>271</xdr:row>
      <xdr:rowOff>127000</xdr:rowOff>
    </xdr:from>
    <xdr:to>
      <xdr:col>2</xdr:col>
      <xdr:colOff>301150</xdr:colOff>
      <xdr:row>274</xdr:row>
      <xdr:rowOff>88538</xdr:rowOff>
    </xdr:to>
    <xdr:pic>
      <xdr:nvPicPr>
        <xdr:cNvPr id="605" name="Рисунок 877">
          <a:extLst>
            <a:ext uri="{FF2B5EF4-FFF2-40B4-BE49-F238E27FC236}">
              <a16:creationId xmlns:a16="http://schemas.microsoft.com/office/drawing/2014/main" id="{00000000-0008-0000-0000-00005D02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3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55600" y="179941682"/>
          <a:ext cx="1261732" cy="1923586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127433</xdr:colOff>
      <xdr:row>271</xdr:row>
      <xdr:rowOff>127000</xdr:rowOff>
    </xdr:from>
    <xdr:to>
      <xdr:col>15</xdr:col>
      <xdr:colOff>710292</xdr:colOff>
      <xdr:row>274</xdr:row>
      <xdr:rowOff>88538</xdr:rowOff>
    </xdr:to>
    <xdr:pic>
      <xdr:nvPicPr>
        <xdr:cNvPr id="606" name="Рисунок 878">
          <a:extLst>
            <a:ext uri="{FF2B5EF4-FFF2-40B4-BE49-F238E27FC236}">
              <a16:creationId xmlns:a16="http://schemas.microsoft.com/office/drawing/2014/main" id="{00000000-0008-0000-0000-00005E02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3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7758639" y="161110706"/>
          <a:ext cx="1255212" cy="1922568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18</xdr:col>
      <xdr:colOff>43334</xdr:colOff>
      <xdr:row>271</xdr:row>
      <xdr:rowOff>127000</xdr:rowOff>
    </xdr:from>
    <xdr:to>
      <xdr:col>19</xdr:col>
      <xdr:colOff>567311</xdr:colOff>
      <xdr:row>274</xdr:row>
      <xdr:rowOff>88538</xdr:rowOff>
    </xdr:to>
    <xdr:pic>
      <xdr:nvPicPr>
        <xdr:cNvPr id="607" name="Рисунок 879">
          <a:extLst>
            <a:ext uri="{FF2B5EF4-FFF2-40B4-BE49-F238E27FC236}">
              <a16:creationId xmlns:a16="http://schemas.microsoft.com/office/drawing/2014/main" id="{00000000-0008-0000-0000-00005F02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4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9170016" y="161740273"/>
          <a:ext cx="1268659" cy="1935811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355600</xdr:colOff>
      <xdr:row>281</xdr:row>
      <xdr:rowOff>123262</xdr:rowOff>
    </xdr:from>
    <xdr:to>
      <xdr:col>2</xdr:col>
      <xdr:colOff>301150</xdr:colOff>
      <xdr:row>284</xdr:row>
      <xdr:rowOff>84801</xdr:rowOff>
    </xdr:to>
    <xdr:pic>
      <xdr:nvPicPr>
        <xdr:cNvPr id="613" name="Рисунок 841">
          <a:extLst>
            <a:ext uri="{FF2B5EF4-FFF2-40B4-BE49-F238E27FC236}">
              <a16:creationId xmlns:a16="http://schemas.microsoft.com/office/drawing/2014/main" id="{00000000-0008-0000-0000-00006502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4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55600" y="184717762"/>
          <a:ext cx="1261732" cy="1923586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127433</xdr:colOff>
      <xdr:row>281</xdr:row>
      <xdr:rowOff>123262</xdr:rowOff>
    </xdr:from>
    <xdr:to>
      <xdr:col>15</xdr:col>
      <xdr:colOff>710292</xdr:colOff>
      <xdr:row>284</xdr:row>
      <xdr:rowOff>84801</xdr:rowOff>
    </xdr:to>
    <xdr:pic>
      <xdr:nvPicPr>
        <xdr:cNvPr id="616" name="Рисунок 841">
          <a:extLst>
            <a:ext uri="{FF2B5EF4-FFF2-40B4-BE49-F238E27FC236}">
              <a16:creationId xmlns:a16="http://schemas.microsoft.com/office/drawing/2014/main" id="{00000000-0008-0000-0000-00006802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4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7758639" y="165925497"/>
          <a:ext cx="1255212" cy="1922568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18</xdr:col>
      <xdr:colOff>45575</xdr:colOff>
      <xdr:row>281</xdr:row>
      <xdr:rowOff>123262</xdr:rowOff>
    </xdr:from>
    <xdr:to>
      <xdr:col>19</xdr:col>
      <xdr:colOff>565069</xdr:colOff>
      <xdr:row>284</xdr:row>
      <xdr:rowOff>84801</xdr:rowOff>
    </xdr:to>
    <xdr:pic>
      <xdr:nvPicPr>
        <xdr:cNvPr id="617" name="Рисунок 841">
          <a:extLst>
            <a:ext uri="{FF2B5EF4-FFF2-40B4-BE49-F238E27FC236}">
              <a16:creationId xmlns:a16="http://schemas.microsoft.com/office/drawing/2014/main" id="{00000000-0008-0000-0000-00006902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4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9172257" y="166585626"/>
          <a:ext cx="1264176" cy="1935810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19</xdr:col>
      <xdr:colOff>749432</xdr:colOff>
      <xdr:row>281</xdr:row>
      <xdr:rowOff>134469</xdr:rowOff>
    </xdr:from>
    <xdr:to>
      <xdr:col>21</xdr:col>
      <xdr:colOff>148441</xdr:colOff>
      <xdr:row>284</xdr:row>
      <xdr:rowOff>96008</xdr:rowOff>
    </xdr:to>
    <xdr:pic>
      <xdr:nvPicPr>
        <xdr:cNvPr id="618" name="Рисунок 841">
          <a:extLst>
            <a:ext uri="{FF2B5EF4-FFF2-40B4-BE49-F238E27FC236}">
              <a16:creationId xmlns:a16="http://schemas.microsoft.com/office/drawing/2014/main" id="{00000000-0008-0000-0000-00006A02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4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10655432" y="165936704"/>
          <a:ext cx="1247980" cy="1922568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355600</xdr:colOff>
      <xdr:row>276</xdr:row>
      <xdr:rowOff>127000</xdr:rowOff>
    </xdr:from>
    <xdr:to>
      <xdr:col>2</xdr:col>
      <xdr:colOff>301150</xdr:colOff>
      <xdr:row>279</xdr:row>
      <xdr:rowOff>88539</xdr:rowOff>
    </xdr:to>
    <xdr:pic>
      <xdr:nvPicPr>
        <xdr:cNvPr id="623" name="Рисунок 841">
          <a:extLst>
            <a:ext uri="{FF2B5EF4-FFF2-40B4-BE49-F238E27FC236}">
              <a16:creationId xmlns:a16="http://schemas.microsoft.com/office/drawing/2014/main" id="{00000000-0008-0000-0000-00006F02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4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55600" y="182331591"/>
          <a:ext cx="1261732" cy="1923586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127433</xdr:colOff>
      <xdr:row>276</xdr:row>
      <xdr:rowOff>127000</xdr:rowOff>
    </xdr:from>
    <xdr:to>
      <xdr:col>15</xdr:col>
      <xdr:colOff>710292</xdr:colOff>
      <xdr:row>279</xdr:row>
      <xdr:rowOff>88539</xdr:rowOff>
    </xdr:to>
    <xdr:pic>
      <xdr:nvPicPr>
        <xdr:cNvPr id="624" name="Рисунок 841">
          <a:extLst>
            <a:ext uri="{FF2B5EF4-FFF2-40B4-BE49-F238E27FC236}">
              <a16:creationId xmlns:a16="http://schemas.microsoft.com/office/drawing/2014/main" id="{00000000-0008-0000-0000-00007002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4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7758639" y="163519971"/>
          <a:ext cx="1255212" cy="1922568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18</xdr:col>
      <xdr:colOff>43334</xdr:colOff>
      <xdr:row>276</xdr:row>
      <xdr:rowOff>120319</xdr:rowOff>
    </xdr:from>
    <xdr:to>
      <xdr:col>19</xdr:col>
      <xdr:colOff>567311</xdr:colOff>
      <xdr:row>279</xdr:row>
      <xdr:rowOff>81858</xdr:rowOff>
    </xdr:to>
    <xdr:pic>
      <xdr:nvPicPr>
        <xdr:cNvPr id="625" name="Рисунок 841">
          <a:extLst>
            <a:ext uri="{FF2B5EF4-FFF2-40B4-BE49-F238E27FC236}">
              <a16:creationId xmlns:a16="http://schemas.microsoft.com/office/drawing/2014/main" id="{00000000-0008-0000-0000-00007102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4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9170016" y="164158137"/>
          <a:ext cx="1268659" cy="1935812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355600</xdr:colOff>
      <xdr:row>22</xdr:row>
      <xdr:rowOff>127000</xdr:rowOff>
    </xdr:from>
    <xdr:to>
      <xdr:col>2</xdr:col>
      <xdr:colOff>301150</xdr:colOff>
      <xdr:row>25</xdr:row>
      <xdr:rowOff>110950</xdr:rowOff>
    </xdr:to>
    <xdr:pic>
      <xdr:nvPicPr>
        <xdr:cNvPr id="631" name="Picture 103394">
          <a:extLst>
            <a:ext uri="{FF2B5EF4-FFF2-40B4-BE49-F238E27FC236}">
              <a16:creationId xmlns:a16="http://schemas.microsoft.com/office/drawing/2014/main" id="{00000000-0008-0000-0000-00007702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4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55600" y="8924636"/>
          <a:ext cx="1261732" cy="1923587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355600</xdr:colOff>
      <xdr:row>12</xdr:row>
      <xdr:rowOff>127000</xdr:rowOff>
    </xdr:from>
    <xdr:to>
      <xdr:col>2</xdr:col>
      <xdr:colOff>301150</xdr:colOff>
      <xdr:row>15</xdr:row>
      <xdr:rowOff>99744</xdr:rowOff>
    </xdr:to>
    <xdr:pic>
      <xdr:nvPicPr>
        <xdr:cNvPr id="633" name="Picture 103391">
          <a:extLst>
            <a:ext uri="{FF2B5EF4-FFF2-40B4-BE49-F238E27FC236}">
              <a16:creationId xmlns:a16="http://schemas.microsoft.com/office/drawing/2014/main" id="{00000000-0008-0000-0000-00007902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55600" y="1754909"/>
          <a:ext cx="1261732" cy="1923586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355600</xdr:colOff>
      <xdr:row>17</xdr:row>
      <xdr:rowOff>127000</xdr:rowOff>
    </xdr:from>
    <xdr:to>
      <xdr:col>2</xdr:col>
      <xdr:colOff>301150</xdr:colOff>
      <xdr:row>20</xdr:row>
      <xdr:rowOff>110950</xdr:rowOff>
    </xdr:to>
    <xdr:pic>
      <xdr:nvPicPr>
        <xdr:cNvPr id="634" name="Picture 103367">
          <a:extLst>
            <a:ext uri="{FF2B5EF4-FFF2-40B4-BE49-F238E27FC236}">
              <a16:creationId xmlns:a16="http://schemas.microsoft.com/office/drawing/2014/main" id="{00000000-0008-0000-0000-00007A02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5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55600" y="4070350"/>
          <a:ext cx="1260000" cy="1908000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355600</xdr:colOff>
      <xdr:row>27</xdr:row>
      <xdr:rowOff>19048</xdr:rowOff>
    </xdr:from>
    <xdr:to>
      <xdr:col>2</xdr:col>
      <xdr:colOff>301150</xdr:colOff>
      <xdr:row>31</xdr:row>
      <xdr:rowOff>31573</xdr:rowOff>
    </xdr:to>
    <xdr:pic>
      <xdr:nvPicPr>
        <xdr:cNvPr id="635" name="Picture 103395" descr="image606">
          <a:extLst>
            <a:ext uri="{FF2B5EF4-FFF2-40B4-BE49-F238E27FC236}">
              <a16:creationId xmlns:a16="http://schemas.microsoft.com/office/drawing/2014/main" id="{00000000-0008-0000-0000-00007B02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5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55600" y="11206593"/>
          <a:ext cx="1261732" cy="1934844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355600</xdr:colOff>
      <xdr:row>53</xdr:row>
      <xdr:rowOff>127000</xdr:rowOff>
    </xdr:from>
    <xdr:to>
      <xdr:col>2</xdr:col>
      <xdr:colOff>301150</xdr:colOff>
      <xdr:row>56</xdr:row>
      <xdr:rowOff>28026</xdr:rowOff>
    </xdr:to>
    <xdr:pic>
      <xdr:nvPicPr>
        <xdr:cNvPr id="636" name="Рисунок 20">
          <a:extLst>
            <a:ext uri="{FF2B5EF4-FFF2-40B4-BE49-F238E27FC236}">
              <a16:creationId xmlns:a16="http://schemas.microsoft.com/office/drawing/2014/main" id="{00000000-0008-0000-0000-00007C02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55600" y="26138909"/>
          <a:ext cx="1261732" cy="1920123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  <a:effectLst>
          <a:outerShdw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127433</xdr:colOff>
      <xdr:row>53</xdr:row>
      <xdr:rowOff>127000</xdr:rowOff>
    </xdr:from>
    <xdr:to>
      <xdr:col>15</xdr:col>
      <xdr:colOff>710292</xdr:colOff>
      <xdr:row>56</xdr:row>
      <xdr:rowOff>28026</xdr:rowOff>
    </xdr:to>
    <xdr:pic>
      <xdr:nvPicPr>
        <xdr:cNvPr id="637" name="Рисунок 21">
          <a:extLst>
            <a:ext uri="{FF2B5EF4-FFF2-40B4-BE49-F238E27FC236}">
              <a16:creationId xmlns:a16="http://schemas.microsoft.com/office/drawing/2014/main" id="{00000000-0008-0000-0000-00007D02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5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7758639" y="23838647"/>
          <a:ext cx="1255212" cy="1918085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  <a:effectLst>
          <a:outerShdw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355600</xdr:colOff>
      <xdr:row>58</xdr:row>
      <xdr:rowOff>126999</xdr:rowOff>
    </xdr:from>
    <xdr:to>
      <xdr:col>2</xdr:col>
      <xdr:colOff>301150</xdr:colOff>
      <xdr:row>61</xdr:row>
      <xdr:rowOff>39231</xdr:rowOff>
    </xdr:to>
    <xdr:pic>
      <xdr:nvPicPr>
        <xdr:cNvPr id="638" name="Рисунок 22">
          <a:extLst>
            <a:ext uri="{FF2B5EF4-FFF2-40B4-BE49-F238E27FC236}">
              <a16:creationId xmlns:a16="http://schemas.microsoft.com/office/drawing/2014/main" id="{00000000-0008-0000-0000-00007E02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5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55600" y="28996408"/>
          <a:ext cx="1261732" cy="1920123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  <a:effectLst>
          <a:outerShdw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127433</xdr:colOff>
      <xdr:row>58</xdr:row>
      <xdr:rowOff>126999</xdr:rowOff>
    </xdr:from>
    <xdr:to>
      <xdr:col>15</xdr:col>
      <xdr:colOff>710292</xdr:colOff>
      <xdr:row>61</xdr:row>
      <xdr:rowOff>39231</xdr:rowOff>
    </xdr:to>
    <xdr:pic>
      <xdr:nvPicPr>
        <xdr:cNvPr id="639" name="Рисунок 23">
          <a:extLst>
            <a:ext uri="{FF2B5EF4-FFF2-40B4-BE49-F238E27FC236}">
              <a16:creationId xmlns:a16="http://schemas.microsoft.com/office/drawing/2014/main" id="{00000000-0008-0000-0000-00007F02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5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7758639" y="26696146"/>
          <a:ext cx="1255212" cy="1918085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  <a:effectLst>
          <a:outerShdw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355600</xdr:colOff>
      <xdr:row>63</xdr:row>
      <xdr:rowOff>129309</xdr:rowOff>
    </xdr:from>
    <xdr:to>
      <xdr:col>2</xdr:col>
      <xdr:colOff>301150</xdr:colOff>
      <xdr:row>65</xdr:row>
      <xdr:rowOff>1599159</xdr:rowOff>
    </xdr:to>
    <xdr:pic>
      <xdr:nvPicPr>
        <xdr:cNvPr id="642" name="Рисунок 16">
          <a:extLst>
            <a:ext uri="{FF2B5EF4-FFF2-40B4-BE49-F238E27FC236}">
              <a16:creationId xmlns:a16="http://schemas.microsoft.com/office/drawing/2014/main" id="{00000000-0008-0000-0000-00008202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5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55600" y="34246127"/>
          <a:ext cx="1261732" cy="1920123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  <a:effectLst>
          <a:outerShdw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127433</xdr:colOff>
      <xdr:row>63</xdr:row>
      <xdr:rowOff>176704</xdr:rowOff>
    </xdr:from>
    <xdr:to>
      <xdr:col>15</xdr:col>
      <xdr:colOff>710292</xdr:colOff>
      <xdr:row>65</xdr:row>
      <xdr:rowOff>1646554</xdr:rowOff>
    </xdr:to>
    <xdr:pic>
      <xdr:nvPicPr>
        <xdr:cNvPr id="643" name="Рисунок 17">
          <a:extLst>
            <a:ext uri="{FF2B5EF4-FFF2-40B4-BE49-F238E27FC236}">
              <a16:creationId xmlns:a16="http://schemas.microsoft.com/office/drawing/2014/main" id="{00000000-0008-0000-0000-00008302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5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7758639" y="31990204"/>
          <a:ext cx="1255212" cy="1918085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  <a:effectLst>
          <a:outerShdw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355600</xdr:colOff>
      <xdr:row>78</xdr:row>
      <xdr:rowOff>127000</xdr:rowOff>
    </xdr:from>
    <xdr:to>
      <xdr:col>2</xdr:col>
      <xdr:colOff>301150</xdr:colOff>
      <xdr:row>81</xdr:row>
      <xdr:rowOff>1310539</xdr:rowOff>
    </xdr:to>
    <xdr:pic>
      <xdr:nvPicPr>
        <xdr:cNvPr id="658" name="Picture 42206">
          <a:extLst>
            <a:ext uri="{FF2B5EF4-FFF2-40B4-BE49-F238E27FC236}">
              <a16:creationId xmlns:a16="http://schemas.microsoft.com/office/drawing/2014/main" id="{00000000-0008-0000-0000-00009202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5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55600" y="54506091"/>
          <a:ext cx="1261732" cy="1926184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  <a:effectLst>
          <a:outerShdw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127433</xdr:colOff>
      <xdr:row>78</xdr:row>
      <xdr:rowOff>127000</xdr:rowOff>
    </xdr:from>
    <xdr:to>
      <xdr:col>15</xdr:col>
      <xdr:colOff>710292</xdr:colOff>
      <xdr:row>81</xdr:row>
      <xdr:rowOff>1310539</xdr:rowOff>
    </xdr:to>
    <xdr:pic>
      <xdr:nvPicPr>
        <xdr:cNvPr id="659" name="Picture 42206">
          <a:extLst>
            <a:ext uri="{FF2B5EF4-FFF2-40B4-BE49-F238E27FC236}">
              <a16:creationId xmlns:a16="http://schemas.microsoft.com/office/drawing/2014/main" id="{00000000-0008-0000-0000-00009302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5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7758639" y="42485235"/>
          <a:ext cx="1255212" cy="1923128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  <a:effectLst>
          <a:outerShdw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355600</xdr:colOff>
      <xdr:row>48</xdr:row>
      <xdr:rowOff>127000</xdr:rowOff>
    </xdr:from>
    <xdr:to>
      <xdr:col>2</xdr:col>
      <xdr:colOff>301150</xdr:colOff>
      <xdr:row>50</xdr:row>
      <xdr:rowOff>1596850</xdr:rowOff>
    </xdr:to>
    <xdr:pic>
      <xdr:nvPicPr>
        <xdr:cNvPr id="662" name="Рисунок 18">
          <a:extLst>
            <a:ext uri="{FF2B5EF4-FFF2-40B4-BE49-F238E27FC236}">
              <a16:creationId xmlns:a16="http://schemas.microsoft.com/office/drawing/2014/main" id="{00000000-0008-0000-0000-00009602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6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55600" y="23489227"/>
          <a:ext cx="1261732" cy="1920123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  <a:effectLst>
          <a:outerShdw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127433</xdr:colOff>
      <xdr:row>48</xdr:row>
      <xdr:rowOff>126999</xdr:rowOff>
    </xdr:from>
    <xdr:to>
      <xdr:col>15</xdr:col>
      <xdr:colOff>710292</xdr:colOff>
      <xdr:row>50</xdr:row>
      <xdr:rowOff>1596849</xdr:rowOff>
    </xdr:to>
    <xdr:pic>
      <xdr:nvPicPr>
        <xdr:cNvPr id="663" name="Рисунок 19">
          <a:extLst>
            <a:ext uri="{FF2B5EF4-FFF2-40B4-BE49-F238E27FC236}">
              <a16:creationId xmlns:a16="http://schemas.microsoft.com/office/drawing/2014/main" id="{00000000-0008-0000-0000-00009702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6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7758639" y="21194058"/>
          <a:ext cx="1255212" cy="1918085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  <a:effectLst>
          <a:outerShdw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355600</xdr:colOff>
      <xdr:row>43</xdr:row>
      <xdr:rowOff>127000</xdr:rowOff>
    </xdr:from>
    <xdr:to>
      <xdr:col>2</xdr:col>
      <xdr:colOff>301150</xdr:colOff>
      <xdr:row>46</xdr:row>
      <xdr:rowOff>28027</xdr:rowOff>
    </xdr:to>
    <xdr:pic>
      <xdr:nvPicPr>
        <xdr:cNvPr id="664" name="Рисунок 16">
          <a:extLst>
            <a:ext uri="{FF2B5EF4-FFF2-40B4-BE49-F238E27FC236}">
              <a16:creationId xmlns:a16="http://schemas.microsoft.com/office/drawing/2014/main" id="{00000000-0008-0000-0000-00009802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6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55600" y="20856864"/>
          <a:ext cx="1261732" cy="1920122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  <a:effectLst>
          <a:outerShdw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127433</xdr:colOff>
      <xdr:row>43</xdr:row>
      <xdr:rowOff>127000</xdr:rowOff>
    </xdr:from>
    <xdr:to>
      <xdr:col>15</xdr:col>
      <xdr:colOff>710292</xdr:colOff>
      <xdr:row>46</xdr:row>
      <xdr:rowOff>28027</xdr:rowOff>
    </xdr:to>
    <xdr:pic>
      <xdr:nvPicPr>
        <xdr:cNvPr id="665" name="Рисунок 17">
          <a:extLst>
            <a:ext uri="{FF2B5EF4-FFF2-40B4-BE49-F238E27FC236}">
              <a16:creationId xmlns:a16="http://schemas.microsoft.com/office/drawing/2014/main" id="{00000000-0008-0000-0000-00009902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6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7758639" y="18571882"/>
          <a:ext cx="1255212" cy="1918086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  <a:effectLst>
          <a:outerShdw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355600</xdr:colOff>
      <xdr:row>164</xdr:row>
      <xdr:rowOff>154510</xdr:rowOff>
    </xdr:from>
    <xdr:to>
      <xdr:col>2</xdr:col>
      <xdr:colOff>301150</xdr:colOff>
      <xdr:row>166</xdr:row>
      <xdr:rowOff>1556004</xdr:rowOff>
    </xdr:to>
    <xdr:pic>
      <xdr:nvPicPr>
        <xdr:cNvPr id="675" name="Picture 42206">
          <a:extLst>
            <a:ext uri="{FF2B5EF4-FFF2-40B4-BE49-F238E27FC236}">
              <a16:creationId xmlns:a16="http://schemas.microsoft.com/office/drawing/2014/main" id="{00000000-0008-0000-0000-0000A302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6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55600" y="117848874"/>
          <a:ext cx="1261732" cy="1914927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  <a:effectLst>
          <a:outerShdw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127433</xdr:colOff>
      <xdr:row>164</xdr:row>
      <xdr:rowOff>154510</xdr:rowOff>
    </xdr:from>
    <xdr:to>
      <xdr:col>15</xdr:col>
      <xdr:colOff>710292</xdr:colOff>
      <xdr:row>166</xdr:row>
      <xdr:rowOff>1556004</xdr:rowOff>
    </xdr:to>
    <xdr:pic>
      <xdr:nvPicPr>
        <xdr:cNvPr id="676" name="Picture 42206">
          <a:extLst>
            <a:ext uri="{FF2B5EF4-FFF2-40B4-BE49-F238E27FC236}">
              <a16:creationId xmlns:a16="http://schemas.microsoft.com/office/drawing/2014/main" id="{00000000-0008-0000-0000-0000A402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6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7758639" y="106050098"/>
          <a:ext cx="1255212" cy="1916965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  <a:effectLst>
          <a:outerShdw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18</xdr:col>
      <xdr:colOff>43334</xdr:colOff>
      <xdr:row>164</xdr:row>
      <xdr:rowOff>154510</xdr:rowOff>
    </xdr:from>
    <xdr:to>
      <xdr:col>19</xdr:col>
      <xdr:colOff>567311</xdr:colOff>
      <xdr:row>166</xdr:row>
      <xdr:rowOff>1556004</xdr:rowOff>
    </xdr:to>
    <xdr:pic>
      <xdr:nvPicPr>
        <xdr:cNvPr id="677" name="Picture 42206">
          <a:extLst>
            <a:ext uri="{FF2B5EF4-FFF2-40B4-BE49-F238E27FC236}">
              <a16:creationId xmlns:a16="http://schemas.microsoft.com/office/drawing/2014/main" id="{00000000-0008-0000-0000-0000A502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6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9170016" y="106280328"/>
          <a:ext cx="1268659" cy="1921040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  <a:effectLst>
          <a:outerShdw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19</xdr:col>
      <xdr:colOff>746631</xdr:colOff>
      <xdr:row>164</xdr:row>
      <xdr:rowOff>154510</xdr:rowOff>
    </xdr:from>
    <xdr:to>
      <xdr:col>21</xdr:col>
      <xdr:colOff>151242</xdr:colOff>
      <xdr:row>166</xdr:row>
      <xdr:rowOff>1556004</xdr:rowOff>
    </xdr:to>
    <xdr:pic>
      <xdr:nvPicPr>
        <xdr:cNvPr id="678" name="Picture 42206">
          <a:extLst>
            <a:ext uri="{FF2B5EF4-FFF2-40B4-BE49-F238E27FC236}">
              <a16:creationId xmlns:a16="http://schemas.microsoft.com/office/drawing/2014/main" id="{00000000-0008-0000-0000-0000A602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6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10652631" y="106050098"/>
          <a:ext cx="1253582" cy="1916965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  <a:effectLst>
          <a:outerShdw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355600</xdr:colOff>
      <xdr:row>104</xdr:row>
      <xdr:rowOff>127000</xdr:rowOff>
    </xdr:from>
    <xdr:to>
      <xdr:col>2</xdr:col>
      <xdr:colOff>301150</xdr:colOff>
      <xdr:row>107</xdr:row>
      <xdr:rowOff>88538</xdr:rowOff>
    </xdr:to>
    <xdr:pic>
      <xdr:nvPicPr>
        <xdr:cNvPr id="684" name="Picture 42206">
          <a:extLst>
            <a:ext uri="{FF2B5EF4-FFF2-40B4-BE49-F238E27FC236}">
              <a16:creationId xmlns:a16="http://schemas.microsoft.com/office/drawing/2014/main" id="{00000000-0008-0000-0000-0000AC02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6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55600" y="73556091"/>
          <a:ext cx="1261732" cy="1923586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  <a:effectLst>
          <a:outerShdw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127433</xdr:colOff>
      <xdr:row>104</xdr:row>
      <xdr:rowOff>127000</xdr:rowOff>
    </xdr:from>
    <xdr:to>
      <xdr:col>15</xdr:col>
      <xdr:colOff>710292</xdr:colOff>
      <xdr:row>107</xdr:row>
      <xdr:rowOff>88538</xdr:rowOff>
    </xdr:to>
    <xdr:pic>
      <xdr:nvPicPr>
        <xdr:cNvPr id="685" name="Picture 42206">
          <a:extLst>
            <a:ext uri="{FF2B5EF4-FFF2-40B4-BE49-F238E27FC236}">
              <a16:creationId xmlns:a16="http://schemas.microsoft.com/office/drawing/2014/main" id="{00000000-0008-0000-0000-0000AD02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6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7758639" y="61680912"/>
          <a:ext cx="1255212" cy="1922567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  <a:effectLst>
          <a:outerShdw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355600</xdr:colOff>
      <xdr:row>94</xdr:row>
      <xdr:rowOff>127000</xdr:rowOff>
    </xdr:from>
    <xdr:to>
      <xdr:col>2</xdr:col>
      <xdr:colOff>301150</xdr:colOff>
      <xdr:row>96</xdr:row>
      <xdr:rowOff>1596850</xdr:rowOff>
    </xdr:to>
    <xdr:pic>
      <xdr:nvPicPr>
        <xdr:cNvPr id="686" name="Picture 42206">
          <a:extLst>
            <a:ext uri="{FF2B5EF4-FFF2-40B4-BE49-F238E27FC236}">
              <a16:creationId xmlns:a16="http://schemas.microsoft.com/office/drawing/2014/main" id="{00000000-0008-0000-0000-0000AE02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7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55600" y="64862364"/>
          <a:ext cx="1261732" cy="1920122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  <a:effectLst>
          <a:outerShdw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127433</xdr:colOff>
      <xdr:row>94</xdr:row>
      <xdr:rowOff>127000</xdr:rowOff>
    </xdr:from>
    <xdr:to>
      <xdr:col>15</xdr:col>
      <xdr:colOff>710292</xdr:colOff>
      <xdr:row>96</xdr:row>
      <xdr:rowOff>1596850</xdr:rowOff>
    </xdr:to>
    <xdr:pic>
      <xdr:nvPicPr>
        <xdr:cNvPr id="687" name="Picture 42206">
          <a:extLst>
            <a:ext uri="{FF2B5EF4-FFF2-40B4-BE49-F238E27FC236}">
              <a16:creationId xmlns:a16="http://schemas.microsoft.com/office/drawing/2014/main" id="{00000000-0008-0000-0000-0000AF02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7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7758639" y="52996353"/>
          <a:ext cx="1255212" cy="1918085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  <a:effectLst>
          <a:outerShdw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355600</xdr:colOff>
      <xdr:row>84</xdr:row>
      <xdr:rowOff>115957</xdr:rowOff>
    </xdr:from>
    <xdr:to>
      <xdr:col>2</xdr:col>
      <xdr:colOff>301150</xdr:colOff>
      <xdr:row>87</xdr:row>
      <xdr:rowOff>79737</xdr:rowOff>
    </xdr:to>
    <xdr:pic>
      <xdr:nvPicPr>
        <xdr:cNvPr id="695" name="Picture 42206">
          <a:extLst>
            <a:ext uri="{FF2B5EF4-FFF2-40B4-BE49-F238E27FC236}">
              <a16:creationId xmlns:a16="http://schemas.microsoft.com/office/drawing/2014/main" id="{00000000-0008-0000-0000-0000B702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7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55600" y="57543048"/>
          <a:ext cx="1261732" cy="1916659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  <a:effectLst>
          <a:outerShdw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355600</xdr:colOff>
      <xdr:row>33</xdr:row>
      <xdr:rowOff>126999</xdr:rowOff>
    </xdr:from>
    <xdr:to>
      <xdr:col>2</xdr:col>
      <xdr:colOff>301150</xdr:colOff>
      <xdr:row>36</xdr:row>
      <xdr:rowOff>110950</xdr:rowOff>
    </xdr:to>
    <xdr:pic>
      <xdr:nvPicPr>
        <xdr:cNvPr id="718" name="Picture 103397">
          <a:extLst>
            <a:ext uri="{FF2B5EF4-FFF2-40B4-BE49-F238E27FC236}">
              <a16:creationId xmlns:a16="http://schemas.microsoft.com/office/drawing/2014/main" id="{00000000-0008-0000-0000-0000CE02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7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55600" y="16077044"/>
          <a:ext cx="1261732" cy="1923587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355600</xdr:colOff>
      <xdr:row>38</xdr:row>
      <xdr:rowOff>126999</xdr:rowOff>
    </xdr:from>
    <xdr:to>
      <xdr:col>2</xdr:col>
      <xdr:colOff>301150</xdr:colOff>
      <xdr:row>41</xdr:row>
      <xdr:rowOff>110949</xdr:rowOff>
    </xdr:to>
    <xdr:pic>
      <xdr:nvPicPr>
        <xdr:cNvPr id="719" name="Picture 103398" descr="image612">
          <a:extLst>
            <a:ext uri="{FF2B5EF4-FFF2-40B4-BE49-F238E27FC236}">
              <a16:creationId xmlns:a16="http://schemas.microsoft.com/office/drawing/2014/main" id="{00000000-0008-0000-0000-0000CF02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55600" y="18466954"/>
          <a:ext cx="1261732" cy="1923586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355600</xdr:colOff>
      <xdr:row>73</xdr:row>
      <xdr:rowOff>127000</xdr:rowOff>
    </xdr:from>
    <xdr:to>
      <xdr:col>2</xdr:col>
      <xdr:colOff>301150</xdr:colOff>
      <xdr:row>76</xdr:row>
      <xdr:rowOff>110951</xdr:rowOff>
    </xdr:to>
    <xdr:pic>
      <xdr:nvPicPr>
        <xdr:cNvPr id="730" name="Picture 42206">
          <a:extLst>
            <a:ext uri="{FF2B5EF4-FFF2-40B4-BE49-F238E27FC236}">
              <a16:creationId xmlns:a16="http://schemas.microsoft.com/office/drawing/2014/main" id="{00000000-0008-0000-0000-0000DA02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7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55600" y="49501136"/>
          <a:ext cx="1261732" cy="1923587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  <a:effectLst>
          <a:outerShdw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127433</xdr:colOff>
      <xdr:row>73</xdr:row>
      <xdr:rowOff>127000</xdr:rowOff>
    </xdr:from>
    <xdr:to>
      <xdr:col>15</xdr:col>
      <xdr:colOff>710292</xdr:colOff>
      <xdr:row>76</xdr:row>
      <xdr:rowOff>110951</xdr:rowOff>
    </xdr:to>
    <xdr:pic>
      <xdr:nvPicPr>
        <xdr:cNvPr id="731" name="Picture 42206">
          <a:extLst>
            <a:ext uri="{FF2B5EF4-FFF2-40B4-BE49-F238E27FC236}">
              <a16:creationId xmlns:a16="http://schemas.microsoft.com/office/drawing/2014/main" id="{00000000-0008-0000-0000-0000DB02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7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7758639" y="40053559"/>
          <a:ext cx="1255212" cy="1922568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  <a:effectLst>
          <a:outerShdw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355600</xdr:colOff>
      <xdr:row>109</xdr:row>
      <xdr:rowOff>127000</xdr:rowOff>
    </xdr:from>
    <xdr:to>
      <xdr:col>2</xdr:col>
      <xdr:colOff>301150</xdr:colOff>
      <xdr:row>112</xdr:row>
      <xdr:rowOff>88538</xdr:rowOff>
    </xdr:to>
    <xdr:pic>
      <xdr:nvPicPr>
        <xdr:cNvPr id="738" name="Picture 42206">
          <a:extLst>
            <a:ext uri="{FF2B5EF4-FFF2-40B4-BE49-F238E27FC236}">
              <a16:creationId xmlns:a16="http://schemas.microsoft.com/office/drawing/2014/main" id="{00000000-0008-0000-0000-0000E202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7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55600" y="84466545"/>
          <a:ext cx="1261732" cy="1923587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  <a:effectLst>
          <a:outerShdw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127433</xdr:colOff>
      <xdr:row>109</xdr:row>
      <xdr:rowOff>127000</xdr:rowOff>
    </xdr:from>
    <xdr:to>
      <xdr:col>15</xdr:col>
      <xdr:colOff>710292</xdr:colOff>
      <xdr:row>112</xdr:row>
      <xdr:rowOff>88538</xdr:rowOff>
    </xdr:to>
    <xdr:pic>
      <xdr:nvPicPr>
        <xdr:cNvPr id="739" name="Picture 42206">
          <a:extLst>
            <a:ext uri="{FF2B5EF4-FFF2-40B4-BE49-F238E27FC236}">
              <a16:creationId xmlns:a16="http://schemas.microsoft.com/office/drawing/2014/main" id="{00000000-0008-0000-0000-0000E302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7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7758639" y="72673882"/>
          <a:ext cx="1255212" cy="1922568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  <a:effectLst>
          <a:outerShdw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355600</xdr:colOff>
      <xdr:row>114</xdr:row>
      <xdr:rowOff>127000</xdr:rowOff>
    </xdr:from>
    <xdr:to>
      <xdr:col>2</xdr:col>
      <xdr:colOff>301150</xdr:colOff>
      <xdr:row>117</xdr:row>
      <xdr:rowOff>88539</xdr:rowOff>
    </xdr:to>
    <xdr:pic>
      <xdr:nvPicPr>
        <xdr:cNvPr id="740" name="Picture 42206">
          <a:extLst>
            <a:ext uri="{FF2B5EF4-FFF2-40B4-BE49-F238E27FC236}">
              <a16:creationId xmlns:a16="http://schemas.microsoft.com/office/drawing/2014/main" id="{00000000-0008-0000-0000-0000E402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7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55600" y="86856455"/>
          <a:ext cx="1261732" cy="1923586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  <a:effectLst>
          <a:outerShdw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355600</xdr:colOff>
      <xdr:row>119</xdr:row>
      <xdr:rowOff>127000</xdr:rowOff>
    </xdr:from>
    <xdr:to>
      <xdr:col>2</xdr:col>
      <xdr:colOff>301150</xdr:colOff>
      <xdr:row>122</xdr:row>
      <xdr:rowOff>88539</xdr:rowOff>
    </xdr:to>
    <xdr:pic>
      <xdr:nvPicPr>
        <xdr:cNvPr id="741" name="Picture 42206">
          <a:extLst>
            <a:ext uri="{FF2B5EF4-FFF2-40B4-BE49-F238E27FC236}">
              <a16:creationId xmlns:a16="http://schemas.microsoft.com/office/drawing/2014/main" id="{00000000-0008-0000-0000-0000E502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8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55600" y="89246364"/>
          <a:ext cx="1261732" cy="1923586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  <a:effectLst>
          <a:outerShdw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127433</xdr:colOff>
      <xdr:row>119</xdr:row>
      <xdr:rowOff>127000</xdr:rowOff>
    </xdr:from>
    <xdr:to>
      <xdr:col>15</xdr:col>
      <xdr:colOff>710292</xdr:colOff>
      <xdr:row>122</xdr:row>
      <xdr:rowOff>88539</xdr:rowOff>
    </xdr:to>
    <xdr:pic>
      <xdr:nvPicPr>
        <xdr:cNvPr id="742" name="Picture 42206">
          <a:extLst>
            <a:ext uri="{FF2B5EF4-FFF2-40B4-BE49-F238E27FC236}">
              <a16:creationId xmlns:a16="http://schemas.microsoft.com/office/drawing/2014/main" id="{00000000-0008-0000-0000-0000E602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8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7758639" y="77492412"/>
          <a:ext cx="1255212" cy="1922568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  <a:effectLst>
          <a:outerShdw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355600</xdr:colOff>
      <xdr:row>124</xdr:row>
      <xdr:rowOff>127000</xdr:rowOff>
    </xdr:from>
    <xdr:to>
      <xdr:col>2</xdr:col>
      <xdr:colOff>301150</xdr:colOff>
      <xdr:row>127</xdr:row>
      <xdr:rowOff>88538</xdr:rowOff>
    </xdr:to>
    <xdr:pic>
      <xdr:nvPicPr>
        <xdr:cNvPr id="743" name="Picture 42206">
          <a:extLst>
            <a:ext uri="{FF2B5EF4-FFF2-40B4-BE49-F238E27FC236}">
              <a16:creationId xmlns:a16="http://schemas.microsoft.com/office/drawing/2014/main" id="{00000000-0008-0000-0000-0000E702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8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55600" y="91636273"/>
          <a:ext cx="1261732" cy="1923586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  <a:effectLst>
          <a:outerShdw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127433</xdr:colOff>
      <xdr:row>124</xdr:row>
      <xdr:rowOff>127000</xdr:rowOff>
    </xdr:from>
    <xdr:to>
      <xdr:col>15</xdr:col>
      <xdr:colOff>710292</xdr:colOff>
      <xdr:row>127</xdr:row>
      <xdr:rowOff>88538</xdr:rowOff>
    </xdr:to>
    <xdr:pic>
      <xdr:nvPicPr>
        <xdr:cNvPr id="744" name="Picture 42206">
          <a:extLst>
            <a:ext uri="{FF2B5EF4-FFF2-40B4-BE49-F238E27FC236}">
              <a16:creationId xmlns:a16="http://schemas.microsoft.com/office/drawing/2014/main" id="{00000000-0008-0000-0000-0000E802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8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7758639" y="79901676"/>
          <a:ext cx="1255212" cy="1922568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  <a:effectLst>
          <a:outerShdw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355600</xdr:colOff>
      <xdr:row>129</xdr:row>
      <xdr:rowOff>127000</xdr:rowOff>
    </xdr:from>
    <xdr:to>
      <xdr:col>2</xdr:col>
      <xdr:colOff>301150</xdr:colOff>
      <xdr:row>132</xdr:row>
      <xdr:rowOff>88538</xdr:rowOff>
    </xdr:to>
    <xdr:pic>
      <xdr:nvPicPr>
        <xdr:cNvPr id="747" name="Picture 42206">
          <a:extLst>
            <a:ext uri="{FF2B5EF4-FFF2-40B4-BE49-F238E27FC236}">
              <a16:creationId xmlns:a16="http://schemas.microsoft.com/office/drawing/2014/main" id="{00000000-0008-0000-0000-0000EB02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8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55600" y="94026182"/>
          <a:ext cx="1261732" cy="1923586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  <a:effectLst>
          <a:outerShdw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127433</xdr:colOff>
      <xdr:row>129</xdr:row>
      <xdr:rowOff>127000</xdr:rowOff>
    </xdr:from>
    <xdr:to>
      <xdr:col>15</xdr:col>
      <xdr:colOff>710292</xdr:colOff>
      <xdr:row>132</xdr:row>
      <xdr:rowOff>88538</xdr:rowOff>
    </xdr:to>
    <xdr:pic>
      <xdr:nvPicPr>
        <xdr:cNvPr id="748" name="Picture 42206">
          <a:extLst>
            <a:ext uri="{FF2B5EF4-FFF2-40B4-BE49-F238E27FC236}">
              <a16:creationId xmlns:a16="http://schemas.microsoft.com/office/drawing/2014/main" id="{00000000-0008-0000-0000-0000EC02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8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7758639" y="82310941"/>
          <a:ext cx="1255212" cy="1922568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  <a:effectLst>
          <a:outerShdw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355600</xdr:colOff>
      <xdr:row>134</xdr:row>
      <xdr:rowOff>127000</xdr:rowOff>
    </xdr:from>
    <xdr:to>
      <xdr:col>2</xdr:col>
      <xdr:colOff>301150</xdr:colOff>
      <xdr:row>137</xdr:row>
      <xdr:rowOff>88539</xdr:rowOff>
    </xdr:to>
    <xdr:pic>
      <xdr:nvPicPr>
        <xdr:cNvPr id="751" name="Picture 42206">
          <a:extLst>
            <a:ext uri="{FF2B5EF4-FFF2-40B4-BE49-F238E27FC236}">
              <a16:creationId xmlns:a16="http://schemas.microsoft.com/office/drawing/2014/main" id="{00000000-0008-0000-0000-0000EF02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8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55600" y="98806000"/>
          <a:ext cx="1261732" cy="1923586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  <a:effectLst>
          <a:outerShdw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127433</xdr:colOff>
      <xdr:row>134</xdr:row>
      <xdr:rowOff>127000</xdr:rowOff>
    </xdr:from>
    <xdr:to>
      <xdr:col>15</xdr:col>
      <xdr:colOff>710292</xdr:colOff>
      <xdr:row>137</xdr:row>
      <xdr:rowOff>88539</xdr:rowOff>
    </xdr:to>
    <xdr:pic>
      <xdr:nvPicPr>
        <xdr:cNvPr id="752" name="Picture 42206">
          <a:extLst>
            <a:ext uri="{FF2B5EF4-FFF2-40B4-BE49-F238E27FC236}">
              <a16:creationId xmlns:a16="http://schemas.microsoft.com/office/drawing/2014/main" id="{00000000-0008-0000-0000-0000F002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8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7758639" y="87129471"/>
          <a:ext cx="1255212" cy="1922568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  <a:effectLst>
          <a:outerShdw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355600</xdr:colOff>
      <xdr:row>139</xdr:row>
      <xdr:rowOff>127000</xdr:rowOff>
    </xdr:from>
    <xdr:to>
      <xdr:col>2</xdr:col>
      <xdr:colOff>301150</xdr:colOff>
      <xdr:row>142</xdr:row>
      <xdr:rowOff>88539</xdr:rowOff>
    </xdr:to>
    <xdr:pic>
      <xdr:nvPicPr>
        <xdr:cNvPr id="753" name="Picture 42206">
          <a:extLst>
            <a:ext uri="{FF2B5EF4-FFF2-40B4-BE49-F238E27FC236}">
              <a16:creationId xmlns:a16="http://schemas.microsoft.com/office/drawing/2014/main" id="{00000000-0008-0000-0000-0000F102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8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55600" y="101195909"/>
          <a:ext cx="1261732" cy="1923586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  <a:effectLst>
          <a:outerShdw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127433</xdr:colOff>
      <xdr:row>139</xdr:row>
      <xdr:rowOff>127000</xdr:rowOff>
    </xdr:from>
    <xdr:to>
      <xdr:col>15</xdr:col>
      <xdr:colOff>710292</xdr:colOff>
      <xdr:row>142</xdr:row>
      <xdr:rowOff>88539</xdr:rowOff>
    </xdr:to>
    <xdr:pic>
      <xdr:nvPicPr>
        <xdr:cNvPr id="754" name="Picture 42206">
          <a:extLst>
            <a:ext uri="{FF2B5EF4-FFF2-40B4-BE49-F238E27FC236}">
              <a16:creationId xmlns:a16="http://schemas.microsoft.com/office/drawing/2014/main" id="{00000000-0008-0000-0000-0000F202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8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7758639" y="89538735"/>
          <a:ext cx="1255212" cy="1922568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  <a:effectLst>
          <a:outerShdw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355600</xdr:colOff>
      <xdr:row>144</xdr:row>
      <xdr:rowOff>127000</xdr:rowOff>
    </xdr:from>
    <xdr:to>
      <xdr:col>2</xdr:col>
      <xdr:colOff>301150</xdr:colOff>
      <xdr:row>147</xdr:row>
      <xdr:rowOff>88538</xdr:rowOff>
    </xdr:to>
    <xdr:pic>
      <xdr:nvPicPr>
        <xdr:cNvPr id="755" name="Picture 42206">
          <a:extLst>
            <a:ext uri="{FF2B5EF4-FFF2-40B4-BE49-F238E27FC236}">
              <a16:creationId xmlns:a16="http://schemas.microsoft.com/office/drawing/2014/main" id="{00000000-0008-0000-0000-0000F302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9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55600" y="102501700"/>
          <a:ext cx="1260000" cy="1908000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  <a:effectLst>
          <a:outerShdw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127433</xdr:colOff>
      <xdr:row>144</xdr:row>
      <xdr:rowOff>130934</xdr:rowOff>
    </xdr:from>
    <xdr:to>
      <xdr:col>15</xdr:col>
      <xdr:colOff>710292</xdr:colOff>
      <xdr:row>147</xdr:row>
      <xdr:rowOff>92472</xdr:rowOff>
    </xdr:to>
    <xdr:pic>
      <xdr:nvPicPr>
        <xdr:cNvPr id="756" name="Picture 42206">
          <a:extLst>
            <a:ext uri="{FF2B5EF4-FFF2-40B4-BE49-F238E27FC236}">
              <a16:creationId xmlns:a16="http://schemas.microsoft.com/office/drawing/2014/main" id="{00000000-0008-0000-0000-0000F402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9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7758639" y="91951934"/>
          <a:ext cx="1255212" cy="1922568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  <a:effectLst>
          <a:outerShdw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355600</xdr:colOff>
      <xdr:row>189</xdr:row>
      <xdr:rowOff>102594</xdr:rowOff>
    </xdr:from>
    <xdr:to>
      <xdr:col>2</xdr:col>
      <xdr:colOff>301150</xdr:colOff>
      <xdr:row>192</xdr:row>
      <xdr:rowOff>64132</xdr:rowOff>
    </xdr:to>
    <xdr:pic>
      <xdr:nvPicPr>
        <xdr:cNvPr id="760" name="Picture 42206">
          <a:extLst>
            <a:ext uri="{FF2B5EF4-FFF2-40B4-BE49-F238E27FC236}">
              <a16:creationId xmlns:a16="http://schemas.microsoft.com/office/drawing/2014/main" id="{00000000-0008-0000-0000-0000F802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9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55600" y="137054776"/>
          <a:ext cx="1261732" cy="1923586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  <a:effectLst>
          <a:outerShdw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127433</xdr:colOff>
      <xdr:row>189</xdr:row>
      <xdr:rowOff>130934</xdr:rowOff>
    </xdr:from>
    <xdr:to>
      <xdr:col>15</xdr:col>
      <xdr:colOff>710292</xdr:colOff>
      <xdr:row>192</xdr:row>
      <xdr:rowOff>92472</xdr:rowOff>
    </xdr:to>
    <xdr:pic>
      <xdr:nvPicPr>
        <xdr:cNvPr id="761" name="Picture 42206">
          <a:extLst>
            <a:ext uri="{FF2B5EF4-FFF2-40B4-BE49-F238E27FC236}">
              <a16:creationId xmlns:a16="http://schemas.microsoft.com/office/drawing/2014/main" id="{00000000-0008-0000-0000-0000F902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9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7758639" y="122824140"/>
          <a:ext cx="1255212" cy="1922568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  <a:effectLst>
          <a:outerShdw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355600</xdr:colOff>
      <xdr:row>194</xdr:row>
      <xdr:rowOff>102594</xdr:rowOff>
    </xdr:from>
    <xdr:to>
      <xdr:col>2</xdr:col>
      <xdr:colOff>301150</xdr:colOff>
      <xdr:row>197</xdr:row>
      <xdr:rowOff>64132</xdr:rowOff>
    </xdr:to>
    <xdr:pic>
      <xdr:nvPicPr>
        <xdr:cNvPr id="764" name="Picture 42206">
          <a:extLst>
            <a:ext uri="{FF2B5EF4-FFF2-40B4-BE49-F238E27FC236}">
              <a16:creationId xmlns:a16="http://schemas.microsoft.com/office/drawing/2014/main" id="{00000000-0008-0000-0000-0000FC02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9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55600" y="141834594"/>
          <a:ext cx="1261732" cy="1923586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  <a:effectLst>
          <a:outerShdw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127433</xdr:colOff>
      <xdr:row>194</xdr:row>
      <xdr:rowOff>130934</xdr:rowOff>
    </xdr:from>
    <xdr:to>
      <xdr:col>15</xdr:col>
      <xdr:colOff>710292</xdr:colOff>
      <xdr:row>197</xdr:row>
      <xdr:rowOff>92472</xdr:rowOff>
    </xdr:to>
    <xdr:pic>
      <xdr:nvPicPr>
        <xdr:cNvPr id="765" name="Picture 42206">
          <a:extLst>
            <a:ext uri="{FF2B5EF4-FFF2-40B4-BE49-F238E27FC236}">
              <a16:creationId xmlns:a16="http://schemas.microsoft.com/office/drawing/2014/main" id="{00000000-0008-0000-0000-0000FD02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9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7758639" y="127642669"/>
          <a:ext cx="1255212" cy="1922567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  <a:effectLst>
          <a:outerShdw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355600</xdr:colOff>
      <xdr:row>207</xdr:row>
      <xdr:rowOff>127000</xdr:rowOff>
    </xdr:from>
    <xdr:to>
      <xdr:col>2</xdr:col>
      <xdr:colOff>301150</xdr:colOff>
      <xdr:row>215</xdr:row>
      <xdr:rowOff>197796</xdr:rowOff>
    </xdr:to>
    <xdr:pic>
      <xdr:nvPicPr>
        <xdr:cNvPr id="768" name="Picture 42206">
          <a:extLst>
            <a:ext uri="{FF2B5EF4-FFF2-40B4-BE49-F238E27FC236}">
              <a16:creationId xmlns:a16="http://schemas.microsoft.com/office/drawing/2014/main" id="{00000000-0008-0000-0000-00000003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9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55600" y="151298275"/>
          <a:ext cx="1260000" cy="1908000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127000</xdr:colOff>
      <xdr:row>207</xdr:row>
      <xdr:rowOff>127000</xdr:rowOff>
    </xdr:from>
    <xdr:to>
      <xdr:col>15</xdr:col>
      <xdr:colOff>710725</xdr:colOff>
      <xdr:row>215</xdr:row>
      <xdr:rowOff>197796</xdr:rowOff>
    </xdr:to>
    <xdr:pic>
      <xdr:nvPicPr>
        <xdr:cNvPr id="769" name="Picture 42206">
          <a:extLst>
            <a:ext uri="{FF2B5EF4-FFF2-40B4-BE49-F238E27FC236}">
              <a16:creationId xmlns:a16="http://schemas.microsoft.com/office/drawing/2014/main" id="{00000000-0008-0000-0000-00000103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9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7758206" y="135830235"/>
          <a:ext cx="1256078" cy="1953384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355600</xdr:colOff>
      <xdr:row>286</xdr:row>
      <xdr:rowOff>123263</xdr:rowOff>
    </xdr:from>
    <xdr:to>
      <xdr:col>2</xdr:col>
      <xdr:colOff>301150</xdr:colOff>
      <xdr:row>289</xdr:row>
      <xdr:rowOff>84801</xdr:rowOff>
    </xdr:to>
    <xdr:pic>
      <xdr:nvPicPr>
        <xdr:cNvPr id="772" name="Рисунок 841">
          <a:extLst>
            <a:ext uri="{FF2B5EF4-FFF2-40B4-BE49-F238E27FC236}">
              <a16:creationId xmlns:a16="http://schemas.microsoft.com/office/drawing/2014/main" id="{00000000-0008-0000-0000-00000403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9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55600" y="189497581"/>
          <a:ext cx="1261732" cy="1923587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127433</xdr:colOff>
      <xdr:row>286</xdr:row>
      <xdr:rowOff>123263</xdr:rowOff>
    </xdr:from>
    <xdr:to>
      <xdr:col>15</xdr:col>
      <xdr:colOff>710292</xdr:colOff>
      <xdr:row>289</xdr:row>
      <xdr:rowOff>84801</xdr:rowOff>
    </xdr:to>
    <xdr:pic>
      <xdr:nvPicPr>
        <xdr:cNvPr id="773" name="Рисунок 841">
          <a:extLst>
            <a:ext uri="{FF2B5EF4-FFF2-40B4-BE49-F238E27FC236}">
              <a16:creationId xmlns:a16="http://schemas.microsoft.com/office/drawing/2014/main" id="{00000000-0008-0000-0000-00000503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9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7758639" y="170755234"/>
          <a:ext cx="1255212" cy="1922568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355600</xdr:colOff>
      <xdr:row>291</xdr:row>
      <xdr:rowOff>127000</xdr:rowOff>
    </xdr:from>
    <xdr:to>
      <xdr:col>2</xdr:col>
      <xdr:colOff>301150</xdr:colOff>
      <xdr:row>294</xdr:row>
      <xdr:rowOff>88538</xdr:rowOff>
    </xdr:to>
    <xdr:pic>
      <xdr:nvPicPr>
        <xdr:cNvPr id="780" name="Рисунок 841">
          <a:extLst>
            <a:ext uri="{FF2B5EF4-FFF2-40B4-BE49-F238E27FC236}">
              <a16:creationId xmlns:a16="http://schemas.microsoft.com/office/drawing/2014/main" id="{00000000-0008-0000-0000-00000C03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0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55600" y="194315773"/>
          <a:ext cx="1261732" cy="1923586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127433</xdr:colOff>
      <xdr:row>291</xdr:row>
      <xdr:rowOff>127000</xdr:rowOff>
    </xdr:from>
    <xdr:to>
      <xdr:col>15</xdr:col>
      <xdr:colOff>710292</xdr:colOff>
      <xdr:row>294</xdr:row>
      <xdr:rowOff>88538</xdr:rowOff>
    </xdr:to>
    <xdr:pic>
      <xdr:nvPicPr>
        <xdr:cNvPr id="781" name="Рисунок 841">
          <a:extLst>
            <a:ext uri="{FF2B5EF4-FFF2-40B4-BE49-F238E27FC236}">
              <a16:creationId xmlns:a16="http://schemas.microsoft.com/office/drawing/2014/main" id="{00000000-0008-0000-0000-00000D03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0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7758639" y="173168235"/>
          <a:ext cx="1255212" cy="1922567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355600</xdr:colOff>
      <xdr:row>296</xdr:row>
      <xdr:rowOff>127000</xdr:rowOff>
    </xdr:from>
    <xdr:to>
      <xdr:col>2</xdr:col>
      <xdr:colOff>301150</xdr:colOff>
      <xdr:row>301</xdr:row>
      <xdr:rowOff>75651</xdr:rowOff>
    </xdr:to>
    <xdr:pic>
      <xdr:nvPicPr>
        <xdr:cNvPr id="784" name="Рисунок 841">
          <a:extLst>
            <a:ext uri="{FF2B5EF4-FFF2-40B4-BE49-F238E27FC236}">
              <a16:creationId xmlns:a16="http://schemas.microsoft.com/office/drawing/2014/main" id="{00000000-0008-0000-0000-00001003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0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55600" y="196705682"/>
          <a:ext cx="1261732" cy="1933111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127433</xdr:colOff>
      <xdr:row>296</xdr:row>
      <xdr:rowOff>127000</xdr:rowOff>
    </xdr:from>
    <xdr:to>
      <xdr:col>15</xdr:col>
      <xdr:colOff>710292</xdr:colOff>
      <xdr:row>301</xdr:row>
      <xdr:rowOff>75651</xdr:rowOff>
    </xdr:to>
    <xdr:pic>
      <xdr:nvPicPr>
        <xdr:cNvPr id="785" name="Рисунок 841">
          <a:extLst>
            <a:ext uri="{FF2B5EF4-FFF2-40B4-BE49-F238E27FC236}">
              <a16:creationId xmlns:a16="http://schemas.microsoft.com/office/drawing/2014/main" id="{00000000-0008-0000-0000-00001103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0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7758639" y="175577500"/>
          <a:ext cx="1255212" cy="1932092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18</xdr:col>
      <xdr:colOff>45575</xdr:colOff>
      <xdr:row>296</xdr:row>
      <xdr:rowOff>123919</xdr:rowOff>
    </xdr:from>
    <xdr:to>
      <xdr:col>19</xdr:col>
      <xdr:colOff>565069</xdr:colOff>
      <xdr:row>301</xdr:row>
      <xdr:rowOff>72570</xdr:rowOff>
    </xdr:to>
    <xdr:pic>
      <xdr:nvPicPr>
        <xdr:cNvPr id="786" name="Рисунок 841">
          <a:extLst>
            <a:ext uri="{FF2B5EF4-FFF2-40B4-BE49-F238E27FC236}">
              <a16:creationId xmlns:a16="http://schemas.microsoft.com/office/drawing/2014/main" id="{00000000-0008-0000-0000-00001203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0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9172257" y="176301783"/>
          <a:ext cx="1264176" cy="1957560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355600</xdr:colOff>
      <xdr:row>232</xdr:row>
      <xdr:rowOff>127000</xdr:rowOff>
    </xdr:from>
    <xdr:to>
      <xdr:col>2</xdr:col>
      <xdr:colOff>301150</xdr:colOff>
      <xdr:row>238</xdr:row>
      <xdr:rowOff>653315</xdr:rowOff>
    </xdr:to>
    <xdr:pic>
      <xdr:nvPicPr>
        <xdr:cNvPr id="795" name="Picture 42206">
          <a:extLst>
            <a:ext uri="{FF2B5EF4-FFF2-40B4-BE49-F238E27FC236}">
              <a16:creationId xmlns:a16="http://schemas.microsoft.com/office/drawing/2014/main" id="{00000000-0008-0000-0000-00001B03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0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55600" y="158270575"/>
          <a:ext cx="1260000" cy="1908000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127433</xdr:colOff>
      <xdr:row>232</xdr:row>
      <xdr:rowOff>122623</xdr:rowOff>
    </xdr:from>
    <xdr:to>
      <xdr:col>15</xdr:col>
      <xdr:colOff>710292</xdr:colOff>
      <xdr:row>238</xdr:row>
      <xdr:rowOff>648938</xdr:rowOff>
    </xdr:to>
    <xdr:pic>
      <xdr:nvPicPr>
        <xdr:cNvPr id="796" name="Picture 42206">
          <a:extLst>
            <a:ext uri="{FF2B5EF4-FFF2-40B4-BE49-F238E27FC236}">
              <a16:creationId xmlns:a16="http://schemas.microsoft.com/office/drawing/2014/main" id="{00000000-0008-0000-0000-00001C03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0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7758639" y="143345005"/>
          <a:ext cx="1255212" cy="1938256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18</xdr:col>
      <xdr:colOff>43334</xdr:colOff>
      <xdr:row>232</xdr:row>
      <xdr:rowOff>125824</xdr:rowOff>
    </xdr:from>
    <xdr:to>
      <xdr:col>19</xdr:col>
      <xdr:colOff>567311</xdr:colOff>
      <xdr:row>238</xdr:row>
      <xdr:rowOff>652139</xdr:rowOff>
    </xdr:to>
    <xdr:pic>
      <xdr:nvPicPr>
        <xdr:cNvPr id="797" name="Picture 42206">
          <a:extLst>
            <a:ext uri="{FF2B5EF4-FFF2-40B4-BE49-F238E27FC236}">
              <a16:creationId xmlns:a16="http://schemas.microsoft.com/office/drawing/2014/main" id="{00000000-0008-0000-0000-00001D03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07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9170016" y="143849415"/>
          <a:ext cx="1268659" cy="1981041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19</xdr:col>
      <xdr:colOff>746631</xdr:colOff>
      <xdr:row>232</xdr:row>
      <xdr:rowOff>125824</xdr:rowOff>
    </xdr:from>
    <xdr:to>
      <xdr:col>21</xdr:col>
      <xdr:colOff>151242</xdr:colOff>
      <xdr:row>238</xdr:row>
      <xdr:rowOff>652139</xdr:rowOff>
    </xdr:to>
    <xdr:pic>
      <xdr:nvPicPr>
        <xdr:cNvPr id="798" name="Picture 42206">
          <a:extLst>
            <a:ext uri="{FF2B5EF4-FFF2-40B4-BE49-F238E27FC236}">
              <a16:creationId xmlns:a16="http://schemas.microsoft.com/office/drawing/2014/main" id="{00000000-0008-0000-0000-00001E03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08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10652631" y="143348206"/>
          <a:ext cx="1253582" cy="1938256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21</xdr:col>
      <xdr:colOff>334461</xdr:colOff>
      <xdr:row>232</xdr:row>
      <xdr:rowOff>122623</xdr:rowOff>
    </xdr:from>
    <xdr:to>
      <xdr:col>22</xdr:col>
      <xdr:colOff>240791</xdr:colOff>
      <xdr:row>238</xdr:row>
      <xdr:rowOff>648938</xdr:rowOff>
    </xdr:to>
    <xdr:pic>
      <xdr:nvPicPr>
        <xdr:cNvPr id="799" name="Picture 42206">
          <a:extLst>
            <a:ext uri="{FF2B5EF4-FFF2-40B4-BE49-F238E27FC236}">
              <a16:creationId xmlns:a16="http://schemas.microsoft.com/office/drawing/2014/main" id="{00000000-0008-0000-0000-00001F03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0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12089432" y="143345005"/>
          <a:ext cx="1251035" cy="1938256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355600</xdr:colOff>
      <xdr:row>68</xdr:row>
      <xdr:rowOff>75899</xdr:rowOff>
    </xdr:from>
    <xdr:to>
      <xdr:col>2</xdr:col>
      <xdr:colOff>301150</xdr:colOff>
      <xdr:row>71</xdr:row>
      <xdr:rowOff>104673</xdr:rowOff>
    </xdr:to>
    <xdr:pic>
      <xdr:nvPicPr>
        <xdr:cNvPr id="168" name="Picture 42206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55600" y="47060126"/>
          <a:ext cx="1261732" cy="1923587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  <a:effectLst>
          <a:outerShdw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355600</xdr:colOff>
      <xdr:row>89</xdr:row>
      <xdr:rowOff>104474</xdr:rowOff>
    </xdr:from>
    <xdr:to>
      <xdr:col>2</xdr:col>
      <xdr:colOff>301150</xdr:colOff>
      <xdr:row>92</xdr:row>
      <xdr:rowOff>34635</xdr:rowOff>
    </xdr:to>
    <xdr:pic>
      <xdr:nvPicPr>
        <xdr:cNvPr id="169" name="Picture 42206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55600" y="62380656"/>
          <a:ext cx="1261732" cy="1916659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  <a:effectLst>
          <a:outerShdw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127433</xdr:colOff>
      <xdr:row>89</xdr:row>
      <xdr:rowOff>190199</xdr:rowOff>
    </xdr:from>
    <xdr:to>
      <xdr:col>15</xdr:col>
      <xdr:colOff>710292</xdr:colOff>
      <xdr:row>92</xdr:row>
      <xdr:rowOff>120360</xdr:rowOff>
    </xdr:to>
    <xdr:pic>
      <xdr:nvPicPr>
        <xdr:cNvPr id="170" name="Picture 42206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7758639" y="50560640"/>
          <a:ext cx="1255212" cy="1913603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  <a:effectLst>
          <a:outerShdw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355600</xdr:colOff>
      <xdr:row>199</xdr:row>
      <xdr:rowOff>127000</xdr:rowOff>
    </xdr:from>
    <xdr:to>
      <xdr:col>2</xdr:col>
      <xdr:colOff>301150</xdr:colOff>
      <xdr:row>205</xdr:row>
      <xdr:rowOff>43155</xdr:rowOff>
    </xdr:to>
    <xdr:pic>
      <xdr:nvPicPr>
        <xdr:cNvPr id="174" name="Picture 42206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55600" y="148650325"/>
          <a:ext cx="1260000" cy="1908000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  <a:effectLst>
          <a:outerShdw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127000</xdr:colOff>
      <xdr:row>199</xdr:row>
      <xdr:rowOff>127000</xdr:rowOff>
    </xdr:from>
    <xdr:to>
      <xdr:col>15</xdr:col>
      <xdr:colOff>710725</xdr:colOff>
      <xdr:row>205</xdr:row>
      <xdr:rowOff>43155</xdr:rowOff>
    </xdr:to>
    <xdr:pic>
      <xdr:nvPicPr>
        <xdr:cNvPr id="175" name="Picture 42206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7758206" y="133039971"/>
          <a:ext cx="1256078" cy="1933213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  <a:effectLst>
          <a:outerShdw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18</xdr:col>
      <xdr:colOff>43334</xdr:colOff>
      <xdr:row>199</xdr:row>
      <xdr:rowOff>127000</xdr:rowOff>
    </xdr:from>
    <xdr:to>
      <xdr:col>19</xdr:col>
      <xdr:colOff>567311</xdr:colOff>
      <xdr:row>205</xdr:row>
      <xdr:rowOff>43155</xdr:rowOff>
    </xdr:to>
    <xdr:pic>
      <xdr:nvPicPr>
        <xdr:cNvPr id="176" name="Picture 42206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9170016" y="133425045"/>
          <a:ext cx="1268659" cy="1912839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  <a:effectLst>
          <a:outerShdw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19</xdr:col>
      <xdr:colOff>744390</xdr:colOff>
      <xdr:row>199</xdr:row>
      <xdr:rowOff>127000</xdr:rowOff>
    </xdr:from>
    <xdr:to>
      <xdr:col>21</xdr:col>
      <xdr:colOff>153483</xdr:colOff>
      <xdr:row>205</xdr:row>
      <xdr:rowOff>43155</xdr:rowOff>
    </xdr:to>
    <xdr:pic>
      <xdr:nvPicPr>
        <xdr:cNvPr id="177" name="Picture 42206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10650390" y="133039971"/>
          <a:ext cx="1258064" cy="1933213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  <a:effectLst>
          <a:outerShdw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21</xdr:col>
      <xdr:colOff>356070</xdr:colOff>
      <xdr:row>199</xdr:row>
      <xdr:rowOff>127000</xdr:rowOff>
    </xdr:from>
    <xdr:to>
      <xdr:col>22</xdr:col>
      <xdr:colOff>262400</xdr:colOff>
      <xdr:row>205</xdr:row>
      <xdr:rowOff>43155</xdr:rowOff>
    </xdr:to>
    <xdr:pic>
      <xdr:nvPicPr>
        <xdr:cNvPr id="178" name="Picture 42206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12111041" y="133039971"/>
          <a:ext cx="1251035" cy="1933213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  <a:effectLst>
          <a:outerShdw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22</xdr:col>
      <xdr:colOff>450761</xdr:colOff>
      <xdr:row>199</xdr:row>
      <xdr:rowOff>127000</xdr:rowOff>
    </xdr:from>
    <xdr:to>
      <xdr:col>24</xdr:col>
      <xdr:colOff>491561</xdr:colOff>
      <xdr:row>205</xdr:row>
      <xdr:rowOff>43155</xdr:rowOff>
    </xdr:to>
    <xdr:pic>
      <xdr:nvPicPr>
        <xdr:cNvPr id="179" name="Picture 42206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13550437" y="133039971"/>
          <a:ext cx="1251036" cy="1933213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  <a:effectLst>
          <a:outerShdw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355600</xdr:colOff>
      <xdr:row>303</xdr:row>
      <xdr:rowOff>127000</xdr:rowOff>
    </xdr:from>
    <xdr:to>
      <xdr:col>2</xdr:col>
      <xdr:colOff>301150</xdr:colOff>
      <xdr:row>306</xdr:row>
      <xdr:rowOff>66127</xdr:rowOff>
    </xdr:to>
    <xdr:pic>
      <xdr:nvPicPr>
        <xdr:cNvPr id="180" name="Рисунок 841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55600" y="196970650"/>
          <a:ext cx="1260000" cy="1908000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127000</xdr:colOff>
      <xdr:row>303</xdr:row>
      <xdr:rowOff>160618</xdr:rowOff>
    </xdr:from>
    <xdr:to>
      <xdr:col>15</xdr:col>
      <xdr:colOff>710725</xdr:colOff>
      <xdr:row>306</xdr:row>
      <xdr:rowOff>99745</xdr:rowOff>
    </xdr:to>
    <xdr:pic>
      <xdr:nvPicPr>
        <xdr:cNvPr id="181" name="Рисунок 841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7758206" y="178042794"/>
          <a:ext cx="1256078" cy="1922568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355600</xdr:colOff>
      <xdr:row>308</xdr:row>
      <xdr:rowOff>127000</xdr:rowOff>
    </xdr:from>
    <xdr:to>
      <xdr:col>2</xdr:col>
      <xdr:colOff>301150</xdr:colOff>
      <xdr:row>311</xdr:row>
      <xdr:rowOff>66127</xdr:rowOff>
    </xdr:to>
    <xdr:pic>
      <xdr:nvPicPr>
        <xdr:cNvPr id="182" name="Рисунок 841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55600" y="199332850"/>
          <a:ext cx="1260000" cy="1908000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127000</xdr:colOff>
      <xdr:row>308</xdr:row>
      <xdr:rowOff>127000</xdr:rowOff>
    </xdr:from>
    <xdr:to>
      <xdr:col>15</xdr:col>
      <xdr:colOff>710725</xdr:colOff>
      <xdr:row>311</xdr:row>
      <xdr:rowOff>66127</xdr:rowOff>
    </xdr:to>
    <xdr:pic>
      <xdr:nvPicPr>
        <xdr:cNvPr id="183" name="Рисунок 841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7758206" y="180440853"/>
          <a:ext cx="1256078" cy="1922568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355600</xdr:colOff>
      <xdr:row>313</xdr:row>
      <xdr:rowOff>114300</xdr:rowOff>
    </xdr:from>
    <xdr:to>
      <xdr:col>2</xdr:col>
      <xdr:colOff>301150</xdr:colOff>
      <xdr:row>316</xdr:row>
      <xdr:rowOff>53427</xdr:rowOff>
    </xdr:to>
    <xdr:pic>
      <xdr:nvPicPr>
        <xdr:cNvPr id="184" name="Рисунок 841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55600" y="203862709"/>
          <a:ext cx="1261732" cy="1923586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127433</xdr:colOff>
      <xdr:row>313</xdr:row>
      <xdr:rowOff>142875</xdr:rowOff>
    </xdr:from>
    <xdr:to>
      <xdr:col>15</xdr:col>
      <xdr:colOff>710292</xdr:colOff>
      <xdr:row>316</xdr:row>
      <xdr:rowOff>82002</xdr:rowOff>
    </xdr:to>
    <xdr:pic>
      <xdr:nvPicPr>
        <xdr:cNvPr id="185" name="Рисунок 841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7758639" y="182888404"/>
          <a:ext cx="1255212" cy="1922568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355600</xdr:colOff>
      <xdr:row>318</xdr:row>
      <xdr:rowOff>127000</xdr:rowOff>
    </xdr:from>
    <xdr:to>
      <xdr:col>2</xdr:col>
      <xdr:colOff>301150</xdr:colOff>
      <xdr:row>321</xdr:row>
      <xdr:rowOff>66127</xdr:rowOff>
    </xdr:to>
    <xdr:pic>
      <xdr:nvPicPr>
        <xdr:cNvPr id="186" name="Рисунок 841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55600" y="204057250"/>
          <a:ext cx="1260000" cy="1908000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127000</xdr:colOff>
      <xdr:row>318</xdr:row>
      <xdr:rowOff>127000</xdr:rowOff>
    </xdr:from>
    <xdr:to>
      <xdr:col>15</xdr:col>
      <xdr:colOff>710725</xdr:colOff>
      <xdr:row>321</xdr:row>
      <xdr:rowOff>66127</xdr:rowOff>
    </xdr:to>
    <xdr:pic>
      <xdr:nvPicPr>
        <xdr:cNvPr id="187" name="Рисунок 841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7758206" y="185304206"/>
          <a:ext cx="1256078" cy="1922568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355600</xdr:colOff>
      <xdr:row>323</xdr:row>
      <xdr:rowOff>127000</xdr:rowOff>
    </xdr:from>
    <xdr:to>
      <xdr:col>2</xdr:col>
      <xdr:colOff>301150</xdr:colOff>
      <xdr:row>326</xdr:row>
      <xdr:rowOff>66127</xdr:rowOff>
    </xdr:to>
    <xdr:pic>
      <xdr:nvPicPr>
        <xdr:cNvPr id="188" name="Рисунок 841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55600" y="206419450"/>
          <a:ext cx="1260000" cy="1908000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127000</xdr:colOff>
      <xdr:row>323</xdr:row>
      <xdr:rowOff>127000</xdr:rowOff>
    </xdr:from>
    <xdr:to>
      <xdr:col>15</xdr:col>
      <xdr:colOff>710725</xdr:colOff>
      <xdr:row>326</xdr:row>
      <xdr:rowOff>66127</xdr:rowOff>
    </xdr:to>
    <xdr:pic>
      <xdr:nvPicPr>
        <xdr:cNvPr id="189" name="Рисунок 841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7758206" y="187735882"/>
          <a:ext cx="1256078" cy="1922568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355600</xdr:colOff>
      <xdr:row>328</xdr:row>
      <xdr:rowOff>127000</xdr:rowOff>
    </xdr:from>
    <xdr:to>
      <xdr:col>2</xdr:col>
      <xdr:colOff>301150</xdr:colOff>
      <xdr:row>331</xdr:row>
      <xdr:rowOff>66127</xdr:rowOff>
    </xdr:to>
    <xdr:pic>
      <xdr:nvPicPr>
        <xdr:cNvPr id="190" name="Рисунок 841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55600" y="208781650"/>
          <a:ext cx="1260000" cy="1908000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127000</xdr:colOff>
      <xdr:row>328</xdr:row>
      <xdr:rowOff>127000</xdr:rowOff>
    </xdr:from>
    <xdr:to>
      <xdr:col>15</xdr:col>
      <xdr:colOff>710725</xdr:colOff>
      <xdr:row>331</xdr:row>
      <xdr:rowOff>66127</xdr:rowOff>
    </xdr:to>
    <xdr:pic>
      <xdr:nvPicPr>
        <xdr:cNvPr id="191" name="Рисунок 841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7758206" y="190167559"/>
          <a:ext cx="1256078" cy="1922568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355600</xdr:colOff>
      <xdr:row>333</xdr:row>
      <xdr:rowOff>127000</xdr:rowOff>
    </xdr:from>
    <xdr:to>
      <xdr:col>2</xdr:col>
      <xdr:colOff>301150</xdr:colOff>
      <xdr:row>336</xdr:row>
      <xdr:rowOff>66127</xdr:rowOff>
    </xdr:to>
    <xdr:pic>
      <xdr:nvPicPr>
        <xdr:cNvPr id="192" name="Рисунок 841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55600" y="211143850"/>
          <a:ext cx="1260000" cy="1908000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127000</xdr:colOff>
      <xdr:row>333</xdr:row>
      <xdr:rowOff>127000</xdr:rowOff>
    </xdr:from>
    <xdr:to>
      <xdr:col>15</xdr:col>
      <xdr:colOff>710725</xdr:colOff>
      <xdr:row>336</xdr:row>
      <xdr:rowOff>66127</xdr:rowOff>
    </xdr:to>
    <xdr:pic>
      <xdr:nvPicPr>
        <xdr:cNvPr id="193" name="Рисунок 841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7758206" y="192599235"/>
          <a:ext cx="1256078" cy="1922568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355600</xdr:colOff>
      <xdr:row>338</xdr:row>
      <xdr:rowOff>127000</xdr:rowOff>
    </xdr:from>
    <xdr:to>
      <xdr:col>2</xdr:col>
      <xdr:colOff>301150</xdr:colOff>
      <xdr:row>341</xdr:row>
      <xdr:rowOff>66127</xdr:rowOff>
    </xdr:to>
    <xdr:pic>
      <xdr:nvPicPr>
        <xdr:cNvPr id="194" name="Рисунок 841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55600" y="213506050"/>
          <a:ext cx="1260000" cy="1908000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127000</xdr:colOff>
      <xdr:row>338</xdr:row>
      <xdr:rowOff>127000</xdr:rowOff>
    </xdr:from>
    <xdr:to>
      <xdr:col>15</xdr:col>
      <xdr:colOff>710725</xdr:colOff>
      <xdr:row>341</xdr:row>
      <xdr:rowOff>66127</xdr:rowOff>
    </xdr:to>
    <xdr:pic>
      <xdr:nvPicPr>
        <xdr:cNvPr id="195" name="Рисунок 841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7758206" y="195030912"/>
          <a:ext cx="1256078" cy="1922568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355600</xdr:colOff>
      <xdr:row>343</xdr:row>
      <xdr:rowOff>127000</xdr:rowOff>
    </xdr:from>
    <xdr:to>
      <xdr:col>2</xdr:col>
      <xdr:colOff>301150</xdr:colOff>
      <xdr:row>346</xdr:row>
      <xdr:rowOff>66127</xdr:rowOff>
    </xdr:to>
    <xdr:pic>
      <xdr:nvPicPr>
        <xdr:cNvPr id="196" name="Рисунок 841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55600" y="215868250"/>
          <a:ext cx="1260000" cy="1908000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127000</xdr:colOff>
      <xdr:row>343</xdr:row>
      <xdr:rowOff>127000</xdr:rowOff>
    </xdr:from>
    <xdr:to>
      <xdr:col>15</xdr:col>
      <xdr:colOff>710725</xdr:colOff>
      <xdr:row>346</xdr:row>
      <xdr:rowOff>66127</xdr:rowOff>
    </xdr:to>
    <xdr:pic>
      <xdr:nvPicPr>
        <xdr:cNvPr id="197" name="Рисунок 841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3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7758206" y="197462588"/>
          <a:ext cx="1256078" cy="1922568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355600</xdr:colOff>
      <xdr:row>348</xdr:row>
      <xdr:rowOff>127000</xdr:rowOff>
    </xdr:from>
    <xdr:to>
      <xdr:col>2</xdr:col>
      <xdr:colOff>301150</xdr:colOff>
      <xdr:row>351</xdr:row>
      <xdr:rowOff>66126</xdr:rowOff>
    </xdr:to>
    <xdr:pic>
      <xdr:nvPicPr>
        <xdr:cNvPr id="198" name="Рисунок 841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3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55600" y="218230450"/>
          <a:ext cx="1260000" cy="1908000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127000</xdr:colOff>
      <xdr:row>348</xdr:row>
      <xdr:rowOff>127000</xdr:rowOff>
    </xdr:from>
    <xdr:to>
      <xdr:col>15</xdr:col>
      <xdr:colOff>710725</xdr:colOff>
      <xdr:row>351</xdr:row>
      <xdr:rowOff>66126</xdr:rowOff>
    </xdr:to>
    <xdr:pic>
      <xdr:nvPicPr>
        <xdr:cNvPr id="199" name="Рисунок 841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3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7758206" y="199894265"/>
          <a:ext cx="1256078" cy="1922568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355600</xdr:colOff>
      <xdr:row>353</xdr:row>
      <xdr:rowOff>127000</xdr:rowOff>
    </xdr:from>
    <xdr:to>
      <xdr:col>2</xdr:col>
      <xdr:colOff>301150</xdr:colOff>
      <xdr:row>356</xdr:row>
      <xdr:rowOff>66127</xdr:rowOff>
    </xdr:to>
    <xdr:pic>
      <xdr:nvPicPr>
        <xdr:cNvPr id="200" name="Рисунок 841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3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55600" y="220592650"/>
          <a:ext cx="1260000" cy="1908000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127000</xdr:colOff>
      <xdr:row>353</xdr:row>
      <xdr:rowOff>127000</xdr:rowOff>
    </xdr:from>
    <xdr:to>
      <xdr:col>15</xdr:col>
      <xdr:colOff>710725</xdr:colOff>
      <xdr:row>356</xdr:row>
      <xdr:rowOff>66127</xdr:rowOff>
    </xdr:to>
    <xdr:pic>
      <xdr:nvPicPr>
        <xdr:cNvPr id="201" name="Рисунок 841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4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7758206" y="202325941"/>
          <a:ext cx="1256078" cy="1922568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355600</xdr:colOff>
      <xdr:row>358</xdr:row>
      <xdr:rowOff>127000</xdr:rowOff>
    </xdr:from>
    <xdr:to>
      <xdr:col>2</xdr:col>
      <xdr:colOff>301150</xdr:colOff>
      <xdr:row>361</xdr:row>
      <xdr:rowOff>66126</xdr:rowOff>
    </xdr:to>
    <xdr:pic>
      <xdr:nvPicPr>
        <xdr:cNvPr id="202" name="Рисунок 841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4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55600" y="222954850"/>
          <a:ext cx="1260000" cy="1908000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127000</xdr:colOff>
      <xdr:row>358</xdr:row>
      <xdr:rowOff>127000</xdr:rowOff>
    </xdr:from>
    <xdr:to>
      <xdr:col>15</xdr:col>
      <xdr:colOff>710725</xdr:colOff>
      <xdr:row>361</xdr:row>
      <xdr:rowOff>66126</xdr:rowOff>
    </xdr:to>
    <xdr:pic>
      <xdr:nvPicPr>
        <xdr:cNvPr id="203" name="Рисунок 841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4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7758206" y="204768824"/>
          <a:ext cx="1256078" cy="1922567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355600</xdr:colOff>
      <xdr:row>363</xdr:row>
      <xdr:rowOff>127000</xdr:rowOff>
    </xdr:from>
    <xdr:to>
      <xdr:col>2</xdr:col>
      <xdr:colOff>301150</xdr:colOff>
      <xdr:row>366</xdr:row>
      <xdr:rowOff>66126</xdr:rowOff>
    </xdr:to>
    <xdr:pic>
      <xdr:nvPicPr>
        <xdr:cNvPr id="204" name="Рисунок 841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4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55600" y="225317050"/>
          <a:ext cx="1260000" cy="1908000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127000</xdr:colOff>
      <xdr:row>363</xdr:row>
      <xdr:rowOff>127000</xdr:rowOff>
    </xdr:from>
    <xdr:to>
      <xdr:col>15</xdr:col>
      <xdr:colOff>710725</xdr:colOff>
      <xdr:row>366</xdr:row>
      <xdr:rowOff>66126</xdr:rowOff>
    </xdr:to>
    <xdr:pic>
      <xdr:nvPicPr>
        <xdr:cNvPr id="205" name="Рисунок 841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4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7758206" y="207200500"/>
          <a:ext cx="1256078" cy="1922567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355600</xdr:colOff>
      <xdr:row>368</xdr:row>
      <xdr:rowOff>127000</xdr:rowOff>
    </xdr:from>
    <xdr:to>
      <xdr:col>2</xdr:col>
      <xdr:colOff>301150</xdr:colOff>
      <xdr:row>371</xdr:row>
      <xdr:rowOff>66126</xdr:rowOff>
    </xdr:to>
    <xdr:pic>
      <xdr:nvPicPr>
        <xdr:cNvPr id="206" name="Рисунок 841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4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55600" y="227679250"/>
          <a:ext cx="1260000" cy="1908000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127000</xdr:colOff>
      <xdr:row>368</xdr:row>
      <xdr:rowOff>127000</xdr:rowOff>
    </xdr:from>
    <xdr:to>
      <xdr:col>15</xdr:col>
      <xdr:colOff>710725</xdr:colOff>
      <xdr:row>371</xdr:row>
      <xdr:rowOff>66126</xdr:rowOff>
    </xdr:to>
    <xdr:pic>
      <xdr:nvPicPr>
        <xdr:cNvPr id="207" name="Рисунок 841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4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7758206" y="209632176"/>
          <a:ext cx="1256078" cy="1922567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355600</xdr:colOff>
      <xdr:row>373</xdr:row>
      <xdr:rowOff>127000</xdr:rowOff>
    </xdr:from>
    <xdr:to>
      <xdr:col>2</xdr:col>
      <xdr:colOff>301150</xdr:colOff>
      <xdr:row>376</xdr:row>
      <xdr:rowOff>66126</xdr:rowOff>
    </xdr:to>
    <xdr:pic>
      <xdr:nvPicPr>
        <xdr:cNvPr id="210" name="Рисунок 841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4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55600" y="232403650"/>
          <a:ext cx="1260000" cy="1908000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127000</xdr:colOff>
      <xdr:row>373</xdr:row>
      <xdr:rowOff>127000</xdr:rowOff>
    </xdr:from>
    <xdr:to>
      <xdr:col>15</xdr:col>
      <xdr:colOff>710725</xdr:colOff>
      <xdr:row>376</xdr:row>
      <xdr:rowOff>66126</xdr:rowOff>
    </xdr:to>
    <xdr:pic>
      <xdr:nvPicPr>
        <xdr:cNvPr id="211" name="Рисунок 841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4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7758206" y="214495529"/>
          <a:ext cx="1256078" cy="1922567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355600</xdr:colOff>
      <xdr:row>378</xdr:row>
      <xdr:rowOff>127000</xdr:rowOff>
    </xdr:from>
    <xdr:to>
      <xdr:col>2</xdr:col>
      <xdr:colOff>301150</xdr:colOff>
      <xdr:row>381</xdr:row>
      <xdr:rowOff>66126</xdr:rowOff>
    </xdr:to>
    <xdr:pic>
      <xdr:nvPicPr>
        <xdr:cNvPr id="212" name="Рисунок 841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55600" y="234765850"/>
          <a:ext cx="1260000" cy="1908000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127000</xdr:colOff>
      <xdr:row>378</xdr:row>
      <xdr:rowOff>127000</xdr:rowOff>
    </xdr:from>
    <xdr:to>
      <xdr:col>15</xdr:col>
      <xdr:colOff>710725</xdr:colOff>
      <xdr:row>381</xdr:row>
      <xdr:rowOff>66126</xdr:rowOff>
    </xdr:to>
    <xdr:pic>
      <xdr:nvPicPr>
        <xdr:cNvPr id="213" name="Рисунок 841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5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7758206" y="216927206"/>
          <a:ext cx="1256078" cy="1922567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355600</xdr:colOff>
      <xdr:row>383</xdr:row>
      <xdr:rowOff>66674</xdr:rowOff>
    </xdr:from>
    <xdr:to>
      <xdr:col>2</xdr:col>
      <xdr:colOff>301150</xdr:colOff>
      <xdr:row>386</xdr:row>
      <xdr:rowOff>5801</xdr:rowOff>
    </xdr:to>
    <xdr:pic>
      <xdr:nvPicPr>
        <xdr:cNvPr id="214" name="Рисунок 841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5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55600" y="239663719"/>
          <a:ext cx="1261732" cy="1923587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127000</xdr:colOff>
      <xdr:row>383</xdr:row>
      <xdr:rowOff>127000</xdr:rowOff>
    </xdr:from>
    <xdr:to>
      <xdr:col>15</xdr:col>
      <xdr:colOff>710725</xdr:colOff>
      <xdr:row>386</xdr:row>
      <xdr:rowOff>66127</xdr:rowOff>
    </xdr:to>
    <xdr:pic>
      <xdr:nvPicPr>
        <xdr:cNvPr id="215" name="Рисунок 841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7758206" y="219358882"/>
          <a:ext cx="1256078" cy="1922568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355600</xdr:colOff>
      <xdr:row>388</xdr:row>
      <xdr:rowOff>57150</xdr:rowOff>
    </xdr:from>
    <xdr:to>
      <xdr:col>2</xdr:col>
      <xdr:colOff>301150</xdr:colOff>
      <xdr:row>390</xdr:row>
      <xdr:rowOff>1486659</xdr:rowOff>
    </xdr:to>
    <xdr:pic>
      <xdr:nvPicPr>
        <xdr:cNvPr id="216" name="Рисунок 841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5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55600" y="242044105"/>
          <a:ext cx="1261732" cy="1923586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127433</xdr:colOff>
      <xdr:row>388</xdr:row>
      <xdr:rowOff>171450</xdr:rowOff>
    </xdr:from>
    <xdr:to>
      <xdr:col>15</xdr:col>
      <xdr:colOff>710292</xdr:colOff>
      <xdr:row>391</xdr:row>
      <xdr:rowOff>110577</xdr:rowOff>
    </xdr:to>
    <xdr:pic>
      <xdr:nvPicPr>
        <xdr:cNvPr id="217" name="Рисунок 841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5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7758639" y="221835009"/>
          <a:ext cx="1255212" cy="1922568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355600</xdr:colOff>
      <xdr:row>393</xdr:row>
      <xdr:rowOff>123824</xdr:rowOff>
    </xdr:from>
    <xdr:to>
      <xdr:col>2</xdr:col>
      <xdr:colOff>301150</xdr:colOff>
      <xdr:row>396</xdr:row>
      <xdr:rowOff>62951</xdr:rowOff>
    </xdr:to>
    <xdr:pic>
      <xdr:nvPicPr>
        <xdr:cNvPr id="218" name="Рисунок 841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5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55600" y="244500688"/>
          <a:ext cx="1261732" cy="1923586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127000</xdr:colOff>
      <xdr:row>393</xdr:row>
      <xdr:rowOff>123824</xdr:rowOff>
    </xdr:from>
    <xdr:to>
      <xdr:col>15</xdr:col>
      <xdr:colOff>710725</xdr:colOff>
      <xdr:row>396</xdr:row>
      <xdr:rowOff>62951</xdr:rowOff>
    </xdr:to>
    <xdr:pic>
      <xdr:nvPicPr>
        <xdr:cNvPr id="219" name="Рисунок 841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5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7758206" y="224219059"/>
          <a:ext cx="1256078" cy="1922568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355600</xdr:colOff>
      <xdr:row>398</xdr:row>
      <xdr:rowOff>133350</xdr:rowOff>
    </xdr:from>
    <xdr:to>
      <xdr:col>2</xdr:col>
      <xdr:colOff>301150</xdr:colOff>
      <xdr:row>401</xdr:row>
      <xdr:rowOff>72477</xdr:rowOff>
    </xdr:to>
    <xdr:pic>
      <xdr:nvPicPr>
        <xdr:cNvPr id="220" name="Рисунок 841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5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55600" y="246900123"/>
          <a:ext cx="1261732" cy="1923586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127433</xdr:colOff>
      <xdr:row>398</xdr:row>
      <xdr:rowOff>180975</xdr:rowOff>
    </xdr:from>
    <xdr:to>
      <xdr:col>15</xdr:col>
      <xdr:colOff>710292</xdr:colOff>
      <xdr:row>401</xdr:row>
      <xdr:rowOff>120102</xdr:rowOff>
    </xdr:to>
    <xdr:pic>
      <xdr:nvPicPr>
        <xdr:cNvPr id="221" name="Рисунок 841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5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7758639" y="226707887"/>
          <a:ext cx="1255212" cy="1922568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355600</xdr:colOff>
      <xdr:row>403</xdr:row>
      <xdr:rowOff>95250</xdr:rowOff>
    </xdr:from>
    <xdr:to>
      <xdr:col>2</xdr:col>
      <xdr:colOff>301150</xdr:colOff>
      <xdr:row>406</xdr:row>
      <xdr:rowOff>34377</xdr:rowOff>
    </xdr:to>
    <xdr:pic>
      <xdr:nvPicPr>
        <xdr:cNvPr id="222" name="Рисунок 841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5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55600" y="249251932"/>
          <a:ext cx="1261732" cy="1923586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127433</xdr:colOff>
      <xdr:row>403</xdr:row>
      <xdr:rowOff>114300</xdr:rowOff>
    </xdr:from>
    <xdr:to>
      <xdr:col>15</xdr:col>
      <xdr:colOff>710292</xdr:colOff>
      <xdr:row>406</xdr:row>
      <xdr:rowOff>53427</xdr:rowOff>
    </xdr:to>
    <xdr:pic>
      <xdr:nvPicPr>
        <xdr:cNvPr id="223" name="Рисунок 841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6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7758639" y="229072888"/>
          <a:ext cx="1255212" cy="1922568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355600</xdr:colOff>
      <xdr:row>408</xdr:row>
      <xdr:rowOff>47624</xdr:rowOff>
    </xdr:from>
    <xdr:to>
      <xdr:col>2</xdr:col>
      <xdr:colOff>301150</xdr:colOff>
      <xdr:row>410</xdr:row>
      <xdr:rowOff>1477133</xdr:rowOff>
    </xdr:to>
    <xdr:pic>
      <xdr:nvPicPr>
        <xdr:cNvPr id="224" name="Рисунок 841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6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55600" y="251594215"/>
          <a:ext cx="1261732" cy="1923586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127000</xdr:colOff>
      <xdr:row>408</xdr:row>
      <xdr:rowOff>133349</xdr:rowOff>
    </xdr:from>
    <xdr:to>
      <xdr:col>15</xdr:col>
      <xdr:colOff>710725</xdr:colOff>
      <xdr:row>411</xdr:row>
      <xdr:rowOff>72476</xdr:rowOff>
    </xdr:to>
    <xdr:pic>
      <xdr:nvPicPr>
        <xdr:cNvPr id="225" name="Рисунок 841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6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7758206" y="231523614"/>
          <a:ext cx="1256078" cy="1922568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355600</xdr:colOff>
      <xdr:row>413</xdr:row>
      <xdr:rowOff>142874</xdr:rowOff>
    </xdr:from>
    <xdr:to>
      <xdr:col>2</xdr:col>
      <xdr:colOff>301150</xdr:colOff>
      <xdr:row>416</xdr:row>
      <xdr:rowOff>82000</xdr:rowOff>
    </xdr:to>
    <xdr:pic>
      <xdr:nvPicPr>
        <xdr:cNvPr id="226" name="Рисунок 841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6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55600" y="254079374"/>
          <a:ext cx="1261732" cy="1923586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127433</xdr:colOff>
      <xdr:row>413</xdr:row>
      <xdr:rowOff>171449</xdr:rowOff>
    </xdr:from>
    <xdr:to>
      <xdr:col>15</xdr:col>
      <xdr:colOff>710292</xdr:colOff>
      <xdr:row>416</xdr:row>
      <xdr:rowOff>110575</xdr:rowOff>
    </xdr:to>
    <xdr:pic>
      <xdr:nvPicPr>
        <xdr:cNvPr id="227" name="Рисунок 841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6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7758639" y="233993390"/>
          <a:ext cx="1255212" cy="1922568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355600</xdr:colOff>
      <xdr:row>418</xdr:row>
      <xdr:rowOff>47625</xdr:rowOff>
    </xdr:from>
    <xdr:to>
      <xdr:col>2</xdr:col>
      <xdr:colOff>301150</xdr:colOff>
      <xdr:row>420</xdr:row>
      <xdr:rowOff>1477134</xdr:rowOff>
    </xdr:to>
    <xdr:pic>
      <xdr:nvPicPr>
        <xdr:cNvPr id="228" name="Рисунок 841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6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55600" y="256374034"/>
          <a:ext cx="1261732" cy="1923586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127433</xdr:colOff>
      <xdr:row>418</xdr:row>
      <xdr:rowOff>190500</xdr:rowOff>
    </xdr:from>
    <xdr:to>
      <xdr:col>15</xdr:col>
      <xdr:colOff>710292</xdr:colOff>
      <xdr:row>421</xdr:row>
      <xdr:rowOff>129627</xdr:rowOff>
    </xdr:to>
    <xdr:pic>
      <xdr:nvPicPr>
        <xdr:cNvPr id="229" name="Рисунок 841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6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7758639" y="236444118"/>
          <a:ext cx="1255212" cy="1922568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355600</xdr:colOff>
      <xdr:row>423</xdr:row>
      <xdr:rowOff>66674</xdr:rowOff>
    </xdr:from>
    <xdr:to>
      <xdr:col>2</xdr:col>
      <xdr:colOff>301150</xdr:colOff>
      <xdr:row>426</xdr:row>
      <xdr:rowOff>5800</xdr:rowOff>
    </xdr:to>
    <xdr:pic>
      <xdr:nvPicPr>
        <xdr:cNvPr id="230" name="Рисунок 841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6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55600" y="258782992"/>
          <a:ext cx="1261732" cy="1923587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127433</xdr:colOff>
      <xdr:row>423</xdr:row>
      <xdr:rowOff>190499</xdr:rowOff>
    </xdr:from>
    <xdr:to>
      <xdr:col>15</xdr:col>
      <xdr:colOff>710292</xdr:colOff>
      <xdr:row>426</xdr:row>
      <xdr:rowOff>129625</xdr:rowOff>
    </xdr:to>
    <xdr:pic>
      <xdr:nvPicPr>
        <xdr:cNvPr id="231" name="Рисунок 841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6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7758639" y="238875793"/>
          <a:ext cx="1255212" cy="1922568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355600</xdr:colOff>
      <xdr:row>428</xdr:row>
      <xdr:rowOff>85725</xdr:rowOff>
    </xdr:from>
    <xdr:to>
      <xdr:col>2</xdr:col>
      <xdr:colOff>301150</xdr:colOff>
      <xdr:row>431</xdr:row>
      <xdr:rowOff>24852</xdr:rowOff>
    </xdr:to>
    <xdr:pic>
      <xdr:nvPicPr>
        <xdr:cNvPr id="232" name="Рисунок 841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6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55600" y="261191952"/>
          <a:ext cx="1261732" cy="1923587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127433</xdr:colOff>
      <xdr:row>428</xdr:row>
      <xdr:rowOff>127000</xdr:rowOff>
    </xdr:from>
    <xdr:to>
      <xdr:col>15</xdr:col>
      <xdr:colOff>710292</xdr:colOff>
      <xdr:row>431</xdr:row>
      <xdr:rowOff>66127</xdr:rowOff>
    </xdr:to>
    <xdr:pic>
      <xdr:nvPicPr>
        <xdr:cNvPr id="233" name="Рисунок 841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7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7758639" y="241243971"/>
          <a:ext cx="1255212" cy="1922568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355600</xdr:colOff>
      <xdr:row>433</xdr:row>
      <xdr:rowOff>127000</xdr:rowOff>
    </xdr:from>
    <xdr:to>
      <xdr:col>2</xdr:col>
      <xdr:colOff>301150</xdr:colOff>
      <xdr:row>436</xdr:row>
      <xdr:rowOff>66126</xdr:rowOff>
    </xdr:to>
    <xdr:pic>
      <xdr:nvPicPr>
        <xdr:cNvPr id="234" name="Рисунок 841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7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55600" y="263623136"/>
          <a:ext cx="1261732" cy="1923587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127433</xdr:colOff>
      <xdr:row>433</xdr:row>
      <xdr:rowOff>127000</xdr:rowOff>
    </xdr:from>
    <xdr:to>
      <xdr:col>15</xdr:col>
      <xdr:colOff>710292</xdr:colOff>
      <xdr:row>436</xdr:row>
      <xdr:rowOff>66126</xdr:rowOff>
    </xdr:to>
    <xdr:pic>
      <xdr:nvPicPr>
        <xdr:cNvPr id="235" name="Рисунок 841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7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7758639" y="243675647"/>
          <a:ext cx="1255212" cy="1922568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355600</xdr:colOff>
      <xdr:row>438</xdr:row>
      <xdr:rowOff>133349</xdr:rowOff>
    </xdr:from>
    <xdr:to>
      <xdr:col>2</xdr:col>
      <xdr:colOff>301150</xdr:colOff>
      <xdr:row>441</xdr:row>
      <xdr:rowOff>72475</xdr:rowOff>
    </xdr:to>
    <xdr:pic>
      <xdr:nvPicPr>
        <xdr:cNvPr id="236" name="Рисунок 841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7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55600" y="266019394"/>
          <a:ext cx="1261732" cy="1923587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127000</xdr:colOff>
      <xdr:row>438</xdr:row>
      <xdr:rowOff>127000</xdr:rowOff>
    </xdr:from>
    <xdr:to>
      <xdr:col>15</xdr:col>
      <xdr:colOff>710725</xdr:colOff>
      <xdr:row>441</xdr:row>
      <xdr:rowOff>66126</xdr:rowOff>
    </xdr:to>
    <xdr:pic>
      <xdr:nvPicPr>
        <xdr:cNvPr id="237" name="Рисунок 841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7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7758206" y="246107324"/>
          <a:ext cx="1256078" cy="1922567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355600</xdr:colOff>
      <xdr:row>443</xdr:row>
      <xdr:rowOff>57727</xdr:rowOff>
    </xdr:from>
    <xdr:to>
      <xdr:col>2</xdr:col>
      <xdr:colOff>301150</xdr:colOff>
      <xdr:row>445</xdr:row>
      <xdr:rowOff>1487235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5600" y="268333682"/>
          <a:ext cx="1261732" cy="1923586"/>
        </a:xfrm>
        <a:prstGeom prst="rect">
          <a:avLst/>
        </a:prstGeom>
        <a:ln w="3175"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355600</xdr:colOff>
      <xdr:row>108</xdr:row>
      <xdr:rowOff>0</xdr:rowOff>
    </xdr:from>
    <xdr:to>
      <xdr:col>2</xdr:col>
      <xdr:colOff>301150</xdr:colOff>
      <xdr:row>111</xdr:row>
      <xdr:rowOff>1213236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5600" y="82111273"/>
          <a:ext cx="1261732" cy="1908000"/>
        </a:xfrm>
        <a:prstGeom prst="rect">
          <a:avLst/>
        </a:prstGeom>
        <a:ln w="3175">
          <a:solidFill>
            <a:schemeClr val="tx1"/>
          </a:solidFill>
        </a:ln>
      </xdr:spPr>
    </xdr:pic>
    <xdr:clientData/>
  </xdr:twoCellAnchor>
  <xdr:twoCellAnchor editAs="oneCell">
    <xdr:from>
      <xdr:col>14</xdr:col>
      <xdr:colOff>127433</xdr:colOff>
      <xdr:row>448</xdr:row>
      <xdr:rowOff>127000</xdr:rowOff>
    </xdr:from>
    <xdr:to>
      <xdr:col>15</xdr:col>
      <xdr:colOff>710292</xdr:colOff>
      <xdr:row>451</xdr:row>
      <xdr:rowOff>66126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758639" y="250970676"/>
          <a:ext cx="1255212" cy="1922567"/>
        </a:xfrm>
        <a:prstGeom prst="rect">
          <a:avLst/>
        </a:prstGeom>
        <a:ln w="3175"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355600</xdr:colOff>
      <xdr:row>448</xdr:row>
      <xdr:rowOff>57727</xdr:rowOff>
    </xdr:from>
    <xdr:to>
      <xdr:col>2</xdr:col>
      <xdr:colOff>301150</xdr:colOff>
      <xdr:row>450</xdr:row>
      <xdr:rowOff>1487235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5600" y="270723591"/>
          <a:ext cx="1261732" cy="1923586"/>
        </a:xfrm>
        <a:prstGeom prst="rect">
          <a:avLst/>
        </a:prstGeom>
        <a:ln w="3175"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355600</xdr:colOff>
      <xdr:row>453</xdr:row>
      <xdr:rowOff>127000</xdr:rowOff>
    </xdr:from>
    <xdr:to>
      <xdr:col>2</xdr:col>
      <xdr:colOff>301150</xdr:colOff>
      <xdr:row>456</xdr:row>
      <xdr:rowOff>66126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5600" y="270198850"/>
          <a:ext cx="1260000" cy="1908000"/>
        </a:xfrm>
        <a:prstGeom prst="rect">
          <a:avLst/>
        </a:prstGeom>
        <a:ln w="3175">
          <a:solidFill>
            <a:schemeClr val="tx1"/>
          </a:solidFill>
        </a:ln>
      </xdr:spPr>
    </xdr:pic>
    <xdr:clientData/>
  </xdr:twoCellAnchor>
  <xdr:twoCellAnchor editAs="oneCell">
    <xdr:from>
      <xdr:col>14</xdr:col>
      <xdr:colOff>127000</xdr:colOff>
      <xdr:row>453</xdr:row>
      <xdr:rowOff>127000</xdr:rowOff>
    </xdr:from>
    <xdr:to>
      <xdr:col>15</xdr:col>
      <xdr:colOff>710725</xdr:colOff>
      <xdr:row>456</xdr:row>
      <xdr:rowOff>66126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758206" y="253402353"/>
          <a:ext cx="1256078" cy="1922567"/>
        </a:xfrm>
        <a:prstGeom prst="rect">
          <a:avLst/>
        </a:prstGeom>
        <a:ln w="3175"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355600</xdr:colOff>
      <xdr:row>98</xdr:row>
      <xdr:rowOff>127000</xdr:rowOff>
    </xdr:from>
    <xdr:to>
      <xdr:col>2</xdr:col>
      <xdr:colOff>301150</xdr:colOff>
      <xdr:row>102</xdr:row>
      <xdr:rowOff>33070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5600" y="67477409"/>
          <a:ext cx="1261732" cy="1926184"/>
        </a:xfrm>
        <a:prstGeom prst="rect">
          <a:avLst/>
        </a:prstGeom>
        <a:ln w="3175">
          <a:solidFill>
            <a:schemeClr val="tx1"/>
          </a:solidFill>
        </a:ln>
      </xdr:spPr>
    </xdr:pic>
    <xdr:clientData/>
  </xdr:twoCellAnchor>
  <xdr:twoCellAnchor editAs="oneCell">
    <xdr:from>
      <xdr:col>14</xdr:col>
      <xdr:colOff>127433</xdr:colOff>
      <xdr:row>99</xdr:row>
      <xdr:rowOff>136525</xdr:rowOff>
    </xdr:from>
    <xdr:to>
      <xdr:col>15</xdr:col>
      <xdr:colOff>710292</xdr:colOff>
      <xdr:row>103</xdr:row>
      <xdr:rowOff>42034</xdr:rowOff>
    </xdr:to>
    <xdr:pic>
      <xdr:nvPicPr>
        <xdr:cNvPr id="15" name="Рисунок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758639" y="55840966"/>
          <a:ext cx="1255212" cy="1922568"/>
        </a:xfrm>
        <a:prstGeom prst="rect">
          <a:avLst/>
        </a:prstGeom>
        <a:ln w="3175">
          <a:solidFill>
            <a:schemeClr val="tx1"/>
          </a:solidFill>
        </a:ln>
      </xdr:spPr>
    </xdr:pic>
    <xdr:clientData/>
  </xdr:twoCellAnchor>
  <xdr:twoCellAnchor editAs="oneCell">
    <xdr:from>
      <xdr:col>14</xdr:col>
      <xdr:colOff>127433</xdr:colOff>
      <xdr:row>149</xdr:row>
      <xdr:rowOff>127000</xdr:rowOff>
    </xdr:from>
    <xdr:to>
      <xdr:col>15</xdr:col>
      <xdr:colOff>710292</xdr:colOff>
      <xdr:row>151</xdr:row>
      <xdr:rowOff>1574438</xdr:rowOff>
    </xdr:to>
    <xdr:pic>
      <xdr:nvPicPr>
        <xdr:cNvPr id="18" name="Рисунок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758639" y="94357265"/>
          <a:ext cx="1255212" cy="1918085"/>
        </a:xfrm>
        <a:prstGeom prst="rect">
          <a:avLst/>
        </a:prstGeom>
        <a:ln w="3175"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355600</xdr:colOff>
      <xdr:row>149</xdr:row>
      <xdr:rowOff>79375</xdr:rowOff>
    </xdr:from>
    <xdr:to>
      <xdr:col>2</xdr:col>
      <xdr:colOff>301150</xdr:colOff>
      <xdr:row>151</xdr:row>
      <xdr:rowOff>1526813</xdr:rowOff>
    </xdr:to>
    <xdr:pic>
      <xdr:nvPicPr>
        <xdr:cNvPr id="19" name="Рисунок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5600" y="105928102"/>
          <a:ext cx="1261732" cy="1920123"/>
        </a:xfrm>
        <a:prstGeom prst="rect">
          <a:avLst/>
        </a:prstGeom>
        <a:ln w="3175">
          <a:solidFill>
            <a:schemeClr val="tx1"/>
          </a:solidFill>
        </a:ln>
      </xdr:spPr>
    </xdr:pic>
    <xdr:clientData/>
  </xdr:twoCellAnchor>
  <xdr:twoCellAnchor editAs="oneCell">
    <xdr:from>
      <xdr:col>18</xdr:col>
      <xdr:colOff>43334</xdr:colOff>
      <xdr:row>149</xdr:row>
      <xdr:rowOff>127000</xdr:rowOff>
    </xdr:from>
    <xdr:to>
      <xdr:col>19</xdr:col>
      <xdr:colOff>567311</xdr:colOff>
      <xdr:row>151</xdr:row>
      <xdr:rowOff>1574438</xdr:rowOff>
    </xdr:to>
    <xdr:pic>
      <xdr:nvPicPr>
        <xdr:cNvPr id="20" name="Рисунок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170016" y="94545727"/>
          <a:ext cx="1268659" cy="1932347"/>
        </a:xfrm>
        <a:prstGeom prst="rect">
          <a:avLst/>
        </a:prstGeom>
        <a:ln w="3175"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355600</xdr:colOff>
      <xdr:row>154</xdr:row>
      <xdr:rowOff>127000</xdr:rowOff>
    </xdr:from>
    <xdr:to>
      <xdr:col>2</xdr:col>
      <xdr:colOff>301150</xdr:colOff>
      <xdr:row>156</xdr:row>
      <xdr:rowOff>1557069</xdr:rowOff>
    </xdr:to>
    <xdr:pic>
      <xdr:nvPicPr>
        <xdr:cNvPr id="22" name="Рисунок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5600" y="109045375"/>
          <a:ext cx="1260000" cy="1908000"/>
        </a:xfrm>
        <a:prstGeom prst="rect">
          <a:avLst/>
        </a:prstGeom>
        <a:ln w="3175">
          <a:solidFill>
            <a:schemeClr val="tx1"/>
          </a:solidFill>
        </a:ln>
      </xdr:spPr>
    </xdr:pic>
    <xdr:clientData/>
  </xdr:twoCellAnchor>
  <xdr:twoCellAnchor editAs="oneCell">
    <xdr:from>
      <xdr:col>14</xdr:col>
      <xdr:colOff>127000</xdr:colOff>
      <xdr:row>154</xdr:row>
      <xdr:rowOff>127000</xdr:rowOff>
    </xdr:from>
    <xdr:to>
      <xdr:col>15</xdr:col>
      <xdr:colOff>710725</xdr:colOff>
      <xdr:row>156</xdr:row>
      <xdr:rowOff>1557069</xdr:rowOff>
    </xdr:to>
    <xdr:pic>
      <xdr:nvPicPr>
        <xdr:cNvPr id="23" name="Рисунок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758206" y="98581882"/>
          <a:ext cx="1256078" cy="1911922"/>
        </a:xfrm>
        <a:prstGeom prst="rect">
          <a:avLst/>
        </a:prstGeom>
        <a:ln w="3175"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355600</xdr:colOff>
      <xdr:row>159</xdr:row>
      <xdr:rowOff>127000</xdr:rowOff>
    </xdr:from>
    <xdr:to>
      <xdr:col>2</xdr:col>
      <xdr:colOff>301150</xdr:colOff>
      <xdr:row>161</xdr:row>
      <xdr:rowOff>1574437</xdr:rowOff>
    </xdr:to>
    <xdr:pic>
      <xdr:nvPicPr>
        <xdr:cNvPr id="24" name="Рисунок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5600" y="113036350"/>
          <a:ext cx="1260000" cy="1908000"/>
        </a:xfrm>
        <a:prstGeom prst="rect">
          <a:avLst/>
        </a:prstGeom>
        <a:ln w="3175">
          <a:solidFill>
            <a:schemeClr val="tx1"/>
          </a:solidFill>
        </a:ln>
      </xdr:spPr>
    </xdr:pic>
    <xdr:clientData/>
  </xdr:twoCellAnchor>
  <xdr:twoCellAnchor editAs="oneCell">
    <xdr:from>
      <xdr:col>14</xdr:col>
      <xdr:colOff>127000</xdr:colOff>
      <xdr:row>159</xdr:row>
      <xdr:rowOff>127000</xdr:rowOff>
    </xdr:from>
    <xdr:to>
      <xdr:col>15</xdr:col>
      <xdr:colOff>710725</xdr:colOff>
      <xdr:row>161</xdr:row>
      <xdr:rowOff>1574437</xdr:rowOff>
    </xdr:to>
    <xdr:pic>
      <xdr:nvPicPr>
        <xdr:cNvPr id="25" name="Рисунок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758206" y="102593588"/>
          <a:ext cx="1256078" cy="1918085"/>
        </a:xfrm>
        <a:prstGeom prst="rect">
          <a:avLst/>
        </a:prstGeom>
        <a:ln w="3175"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190500</xdr:colOff>
      <xdr:row>0</xdr:row>
      <xdr:rowOff>33618</xdr:rowOff>
    </xdr:from>
    <xdr:to>
      <xdr:col>3</xdr:col>
      <xdr:colOff>828087</xdr:colOff>
      <xdr:row>0</xdr:row>
      <xdr:rowOff>1041618</xdr:rowOff>
    </xdr:to>
    <xdr:pic>
      <xdr:nvPicPr>
        <xdr:cNvPr id="238" name="Рисунок 237">
          <a:extLst>
            <a:ext uri="{FF2B5EF4-FFF2-40B4-BE49-F238E27FC236}">
              <a16:creationId xmlns:a16="http://schemas.microsoft.com/office/drawing/2014/main" id="{B5E9864A-FCB7-42D4-9869-1F6EC269AE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33618"/>
          <a:ext cx="2587411" cy="1008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/>
  <dimension ref="A1:Z457"/>
  <sheetViews>
    <sheetView tabSelected="1" topLeftCell="B1" zoomScale="85" zoomScaleNormal="85" workbookViewId="0">
      <pane ySplit="8" topLeftCell="A9" activePane="bottomLeft" state="frozen"/>
      <selection activeCell="B1" sqref="B1"/>
      <selection pane="bottomLeft" activeCell="E13" sqref="E13"/>
    </sheetView>
  </sheetViews>
  <sheetFormatPr defaultRowHeight="18.75" x14ac:dyDescent="0.3"/>
  <cols>
    <col min="1" max="1" width="0" style="38" hidden="1" customWidth="1"/>
    <col min="2" max="2" width="19.7109375" style="6" customWidth="1"/>
    <col min="3" max="3" width="9.5703125" style="6" customWidth="1"/>
    <col min="4" max="4" width="17.28515625" style="6" customWidth="1"/>
    <col min="5" max="6" width="6.85546875" style="6" customWidth="1"/>
    <col min="7" max="7" width="6.7109375" style="6" customWidth="1"/>
    <col min="8" max="8" width="6.5703125" style="6" customWidth="1"/>
    <col min="9" max="11" width="6.85546875" style="6" customWidth="1"/>
    <col min="12" max="14" width="6.7109375" style="97" customWidth="1"/>
    <col min="15" max="15" width="10.140625" style="98" customWidth="1"/>
    <col min="16" max="16" width="12.7109375" style="7" customWidth="1"/>
    <col min="17" max="17" width="14.28515625" style="6" hidden="1" customWidth="1"/>
    <col min="18" max="18" width="6.42578125" style="6" hidden="1" customWidth="1"/>
    <col min="19" max="19" width="11.28515625" style="99" customWidth="1"/>
    <col min="20" max="20" width="18.5703125" style="6" customWidth="1"/>
    <col min="21" max="21" width="9.140625" style="6"/>
    <col min="22" max="22" width="20.140625" style="6" customWidth="1"/>
    <col min="23" max="24" width="9.140625" style="6"/>
    <col min="25" max="26" width="9.140625" style="7"/>
    <col min="27" max="16384" width="9.140625" style="6"/>
  </cols>
  <sheetData>
    <row r="1" spans="1:26" ht="89.25" customHeight="1" thickBot="1" x14ac:dyDescent="0.3">
      <c r="A1" s="101">
        <v>45625</v>
      </c>
      <c r="B1" s="102"/>
      <c r="C1" s="103"/>
      <c r="D1" s="103"/>
      <c r="E1" s="194" t="s">
        <v>121</v>
      </c>
      <c r="F1" s="195"/>
      <c r="G1" s="196"/>
      <c r="H1" s="197" t="s">
        <v>122</v>
      </c>
      <c r="I1" s="198"/>
      <c r="J1" s="199"/>
      <c r="K1" s="104"/>
      <c r="L1" s="104"/>
      <c r="M1" s="105"/>
      <c r="N1" s="105"/>
      <c r="O1" s="106"/>
      <c r="P1" s="107" t="s">
        <v>123</v>
      </c>
      <c r="Q1" s="108"/>
      <c r="R1" s="109"/>
      <c r="S1" s="110" t="s">
        <v>124</v>
      </c>
      <c r="T1" s="111">
        <f ca="1">SUM(T11:T8226)</f>
        <v>0</v>
      </c>
      <c r="V1" s="100"/>
      <c r="W1" s="100"/>
      <c r="Y1" s="6"/>
      <c r="Z1" s="6"/>
    </row>
    <row r="2" spans="1:26" ht="9" hidden="1" customHeight="1" x14ac:dyDescent="0.25">
      <c r="A2" s="112"/>
      <c r="B2" s="113"/>
      <c r="C2" s="114"/>
      <c r="D2" s="114"/>
      <c r="E2" s="114"/>
      <c r="F2" s="114"/>
      <c r="G2" s="114"/>
      <c r="H2" s="114"/>
      <c r="I2" s="114"/>
      <c r="J2" s="114"/>
      <c r="K2" s="115"/>
      <c r="L2" s="115"/>
      <c r="M2" s="116"/>
      <c r="N2" s="116"/>
      <c r="O2" s="159" t="str">
        <f ca="1">IF(D2="цвет",SUM(O3:INDIRECT("L"&amp;R2)),IF(SUM(E2:N2)=0,"",SUM(E2:N2)))</f>
        <v/>
      </c>
      <c r="P2" s="118"/>
      <c r="Q2" s="156">
        <f>IF(C2&lt;&gt;0,C2,Q1)</f>
        <v>0</v>
      </c>
      <c r="R2" s="160">
        <f ca="1">IF(D2="Посмотреть большую фотографию на сайте",CELL("строка",O2),R3)</f>
        <v>0</v>
      </c>
      <c r="S2" s="119"/>
      <c r="T2" s="120"/>
      <c r="U2" s="121"/>
      <c r="V2" s="122"/>
      <c r="W2" s="123"/>
      <c r="X2" s="8"/>
    </row>
    <row r="3" spans="1:26" ht="9" hidden="1" customHeight="1" x14ac:dyDescent="0.25">
      <c r="A3" s="112"/>
      <c r="B3" s="113"/>
      <c r="C3" s="114"/>
      <c r="D3" s="114"/>
      <c r="E3" s="114"/>
      <c r="F3" s="114"/>
      <c r="G3" s="114"/>
      <c r="H3" s="114"/>
      <c r="I3" s="114"/>
      <c r="J3" s="114"/>
      <c r="K3" s="115"/>
      <c r="L3" s="115"/>
      <c r="M3" s="116"/>
      <c r="N3" s="116"/>
      <c r="O3" s="117"/>
      <c r="P3" s="118"/>
      <c r="Q3" s="5"/>
      <c r="S3" s="124"/>
      <c r="T3" s="120"/>
      <c r="U3" s="121"/>
      <c r="V3" s="122"/>
      <c r="W3" s="123"/>
      <c r="X3" s="8"/>
    </row>
    <row r="4" spans="1:26" ht="9" hidden="1" customHeight="1" x14ac:dyDescent="0.25">
      <c r="A4" s="112"/>
      <c r="B4" s="113"/>
      <c r="C4" s="114"/>
      <c r="D4" s="114"/>
      <c r="E4" s="114"/>
      <c r="F4" s="114"/>
      <c r="G4" s="114"/>
      <c r="H4" s="114"/>
      <c r="I4" s="114"/>
      <c r="J4" s="114"/>
      <c r="K4" s="125"/>
      <c r="L4" s="115"/>
      <c r="M4" s="116"/>
      <c r="N4" s="116"/>
      <c r="O4" s="117" t="str">
        <f ca="1">IF(D4="цвет",SUM(O5:INDIRECT("L"&amp;R4)),IF(SUM(E4:N4)=0,"",SUM(E4:N4)))</f>
        <v/>
      </c>
      <c r="P4" s="126" t="s">
        <v>8</v>
      </c>
      <c r="Q4" s="5">
        <f t="shared" ref="Q4:Q67" si="0">IF(C4&lt;&gt;0,C4,Q3)</f>
        <v>0</v>
      </c>
      <c r="R4" s="6">
        <f t="shared" ref="R4:R66" ca="1" si="1">IF(D4="Посмотреть большую фотографию на сайте",CELL("строка",O4),R5)</f>
        <v>16</v>
      </c>
      <c r="S4" s="124" t="s">
        <v>8</v>
      </c>
      <c r="T4" s="120"/>
      <c r="U4" s="121"/>
      <c r="V4" s="122"/>
      <c r="W4" s="123"/>
      <c r="X4" s="8"/>
    </row>
    <row r="5" spans="1:26" ht="9" hidden="1" customHeight="1" thickBot="1" x14ac:dyDescent="0.3">
      <c r="A5" s="112"/>
      <c r="B5" s="113"/>
      <c r="C5" s="114"/>
      <c r="D5" s="114"/>
      <c r="E5" s="114"/>
      <c r="F5" s="114"/>
      <c r="G5" s="114"/>
      <c r="H5" s="114"/>
      <c r="I5" s="114"/>
      <c r="J5" s="114"/>
      <c r="K5" s="115"/>
      <c r="L5" s="115"/>
      <c r="M5" s="116"/>
      <c r="N5" s="116"/>
      <c r="O5" s="117" t="str">
        <f ca="1">IF(D5="цвет",SUM(O6:INDIRECT("L"&amp;R5)),IF(SUM(E5:N5)=0,"",SUM(E5:N5)))</f>
        <v/>
      </c>
      <c r="P5" s="118" t="s">
        <v>8</v>
      </c>
      <c r="Q5" s="5">
        <f t="shared" si="0"/>
        <v>0</v>
      </c>
      <c r="R5" s="6">
        <f t="shared" ca="1" si="1"/>
        <v>16</v>
      </c>
      <c r="S5" s="124" t="s">
        <v>8</v>
      </c>
      <c r="T5" s="120"/>
      <c r="U5" s="127"/>
      <c r="V5" s="128"/>
      <c r="W5" s="129"/>
      <c r="X5" s="8"/>
    </row>
    <row r="6" spans="1:26" ht="9" hidden="1" customHeight="1" x14ac:dyDescent="0.25">
      <c r="A6" s="112"/>
      <c r="B6" s="113"/>
      <c r="C6" s="114"/>
      <c r="D6" s="114"/>
      <c r="E6" s="114"/>
      <c r="F6" s="114"/>
      <c r="G6" s="114"/>
      <c r="H6" s="114"/>
      <c r="I6" s="114"/>
      <c r="J6" s="114"/>
      <c r="K6" s="115"/>
      <c r="L6" s="115"/>
      <c r="M6" s="116"/>
      <c r="N6" s="116"/>
      <c r="O6" s="117" t="str">
        <f ca="1">IF(D6="цвет",SUM(O7:INDIRECT("L"&amp;R6)),IF(SUM(E6:N6)=0,"",SUM(E6:N6)))</f>
        <v/>
      </c>
      <c r="P6" s="118" t="s">
        <v>8</v>
      </c>
      <c r="Q6" s="5">
        <f t="shared" si="0"/>
        <v>0</v>
      </c>
      <c r="R6" s="6">
        <f t="shared" ca="1" si="1"/>
        <v>16</v>
      </c>
      <c r="S6" s="124" t="s">
        <v>8</v>
      </c>
      <c r="T6" s="120"/>
      <c r="U6" s="130" t="s">
        <v>0</v>
      </c>
      <c r="V6" s="131"/>
      <c r="W6" s="132"/>
      <c r="X6" s="8"/>
    </row>
    <row r="7" spans="1:26" ht="11.25" hidden="1" customHeight="1" thickBot="1" x14ac:dyDescent="0.3">
      <c r="A7" s="112"/>
      <c r="B7" s="113"/>
      <c r="C7" s="114"/>
      <c r="D7" s="114"/>
      <c r="E7" s="114"/>
      <c r="F7" s="114"/>
      <c r="G7" s="114"/>
      <c r="H7" s="114"/>
      <c r="I7" s="114"/>
      <c r="J7" s="114"/>
      <c r="K7" s="115"/>
      <c r="L7" s="115"/>
      <c r="M7" s="116"/>
      <c r="N7" s="116"/>
      <c r="O7" s="117" t="str">
        <f ca="1">IF(D7="цвет",SUM(O8:INDIRECT("L"&amp;R7)),IF(SUM(E7:N7)=0,"",SUM(E7:N7)))</f>
        <v/>
      </c>
      <c r="P7" s="118" t="s">
        <v>8</v>
      </c>
      <c r="Q7" s="5">
        <f t="shared" si="0"/>
        <v>0</v>
      </c>
      <c r="R7" s="6">
        <f t="shared" ca="1" si="1"/>
        <v>16</v>
      </c>
      <c r="S7" s="124" t="s">
        <v>8</v>
      </c>
      <c r="T7" s="133"/>
      <c r="U7" s="134"/>
      <c r="V7" s="135"/>
      <c r="W7" s="136"/>
      <c r="X7" s="8"/>
    </row>
    <row r="8" spans="1:26" ht="25.5" hidden="1" customHeight="1" thickBot="1" x14ac:dyDescent="0.3">
      <c r="A8" s="112"/>
      <c r="B8" s="137"/>
      <c r="C8" s="138"/>
      <c r="D8" s="138"/>
      <c r="E8" s="139"/>
      <c r="F8" s="139"/>
      <c r="G8" s="139"/>
      <c r="H8" s="139"/>
      <c r="I8" s="139"/>
      <c r="J8" s="139"/>
      <c r="K8" s="139"/>
      <c r="L8" s="139"/>
      <c r="M8" s="140"/>
      <c r="N8" s="140"/>
      <c r="O8" s="141" t="str">
        <f ca="1">IF(D8="цвет",SUM(O9:INDIRECT("L"&amp;R8)),IF(SUM(E8:N8)=0,"",SUM(E8:N8)))</f>
        <v/>
      </c>
      <c r="P8" s="118" t="s">
        <v>8</v>
      </c>
      <c r="Q8" s="142">
        <f t="shared" si="0"/>
        <v>0</v>
      </c>
      <c r="R8" s="6">
        <f t="shared" ca="1" si="1"/>
        <v>16</v>
      </c>
      <c r="S8" s="143" t="s">
        <v>8</v>
      </c>
      <c r="T8" s="144" t="s">
        <v>1</v>
      </c>
      <c r="U8" s="145"/>
      <c r="V8" s="146"/>
      <c r="W8" s="147"/>
      <c r="X8" s="8"/>
    </row>
    <row r="9" spans="1:26" ht="9" hidden="1" customHeight="1" thickBot="1" x14ac:dyDescent="0.3">
      <c r="A9" s="148"/>
      <c r="B9" s="149"/>
      <c r="C9" s="150"/>
      <c r="D9" s="150"/>
      <c r="E9" s="116"/>
      <c r="F9" s="116"/>
      <c r="G9" s="116"/>
      <c r="H9" s="116"/>
      <c r="I9" s="116"/>
      <c r="J9" s="116"/>
      <c r="K9" s="116"/>
      <c r="L9" s="116"/>
      <c r="M9" s="116"/>
      <c r="N9" s="116"/>
      <c r="O9" s="151" t="str">
        <f ca="1">IF(D9="цвет",SUM(O10:INDIRECT("L"&amp;R9)),IF(SUM(E9:N9)=0,"",SUM(E9:N9)))</f>
        <v/>
      </c>
      <c r="P9" s="118" t="s">
        <v>8</v>
      </c>
      <c r="Q9" s="142">
        <f t="shared" si="0"/>
        <v>0</v>
      </c>
      <c r="R9" s="6">
        <f t="shared" ca="1" si="1"/>
        <v>16</v>
      </c>
      <c r="S9" s="152" t="s">
        <v>8</v>
      </c>
      <c r="T9" s="144"/>
      <c r="U9" s="153"/>
      <c r="V9" s="153"/>
      <c r="W9" s="153"/>
      <c r="X9" s="8"/>
    </row>
    <row r="10" spans="1:26" ht="9" hidden="1" customHeight="1" thickBot="1" x14ac:dyDescent="0.3">
      <c r="A10" s="148"/>
      <c r="B10" s="149"/>
      <c r="C10" s="150"/>
      <c r="D10" s="150"/>
      <c r="E10" s="116"/>
      <c r="F10" s="116"/>
      <c r="G10" s="116"/>
      <c r="H10" s="116"/>
      <c r="I10" s="116"/>
      <c r="J10" s="116"/>
      <c r="K10" s="116"/>
      <c r="L10" s="116"/>
      <c r="M10" s="116"/>
      <c r="N10" s="116"/>
      <c r="O10" s="151" t="str">
        <f ca="1">IF(D10="цвет",SUM(O11:INDIRECT("L"&amp;R10)),IF(SUM(E10:N10)=0,"",SUM(E10:N10)))</f>
        <v/>
      </c>
      <c r="P10" s="118" t="s">
        <v>8</v>
      </c>
      <c r="Q10" s="142">
        <f t="shared" si="0"/>
        <v>0</v>
      </c>
      <c r="R10" s="6">
        <f t="shared" ca="1" si="1"/>
        <v>16</v>
      </c>
      <c r="S10" s="152" t="s">
        <v>8</v>
      </c>
      <c r="T10" s="144"/>
      <c r="U10" s="153"/>
      <c r="V10" s="153"/>
      <c r="W10" s="153"/>
      <c r="X10" s="8"/>
    </row>
    <row r="11" spans="1:26" s="20" customFormat="1" ht="30.75" thickBot="1" x14ac:dyDescent="0.35">
      <c r="A11" s="9"/>
      <c r="B11" s="10" t="s">
        <v>119</v>
      </c>
      <c r="C11" s="11"/>
      <c r="D11" s="11"/>
      <c r="E11" s="11"/>
      <c r="F11" s="11"/>
      <c r="G11" s="11"/>
      <c r="H11" s="11"/>
      <c r="I11" s="11"/>
      <c r="J11" s="11"/>
      <c r="K11" s="11"/>
      <c r="L11" s="12"/>
      <c r="M11" s="12"/>
      <c r="N11" s="11"/>
      <c r="O11" s="13" t="str">
        <f ca="1">IF(D11="цвет",SUM(O12:INDIRECT("L"&amp;R11)),IF(SUM(E11:N11)=0,"",SUM(E11:N11)))</f>
        <v/>
      </c>
      <c r="P11" s="14" t="s">
        <v>8</v>
      </c>
      <c r="Q11" s="15">
        <f t="shared" si="0"/>
        <v>0</v>
      </c>
      <c r="R11" s="16">
        <f t="shared" ca="1" si="1"/>
        <v>16</v>
      </c>
      <c r="S11" s="17" t="s">
        <v>8</v>
      </c>
      <c r="T11" s="18"/>
      <c r="U11" s="18"/>
      <c r="V11" s="18"/>
      <c r="W11" s="18"/>
      <c r="X11" s="18"/>
      <c r="Y11" s="19"/>
    </row>
    <row r="12" spans="1:26" ht="17.45" customHeight="1" thickBot="1" x14ac:dyDescent="0.3">
      <c r="A12" s="21"/>
      <c r="B12" s="192"/>
      <c r="C12" s="22">
        <v>500</v>
      </c>
      <c r="D12" s="23" t="s">
        <v>2</v>
      </c>
      <c r="E12" s="24" t="s">
        <v>5</v>
      </c>
      <c r="F12" s="24" t="s">
        <v>19</v>
      </c>
      <c r="G12" s="24" t="s">
        <v>7</v>
      </c>
      <c r="H12" s="24" t="s">
        <v>11</v>
      </c>
      <c r="I12" s="24"/>
      <c r="J12" s="24"/>
      <c r="K12" s="24"/>
      <c r="L12" s="25"/>
      <c r="M12" s="25"/>
      <c r="N12" s="26"/>
      <c r="O12" s="27">
        <f ca="1">IF(D12="цвет",SUM(O13:INDIRECT("L"&amp;R12)),IF(SUM(E12:N12)=0,"",SUM(E12:N12)))</f>
        <v>0</v>
      </c>
      <c r="P12" s="154">
        <v>644</v>
      </c>
      <c r="Q12" s="155">
        <f t="shared" si="0"/>
        <v>500</v>
      </c>
      <c r="R12" s="156">
        <f t="shared" ca="1" si="1"/>
        <v>16</v>
      </c>
      <c r="S12" s="157">
        <v>90</v>
      </c>
      <c r="T12" s="158">
        <f ca="1">S12*O12</f>
        <v>0</v>
      </c>
      <c r="U12" s="7"/>
      <c r="V12" s="7"/>
      <c r="W12" s="7"/>
      <c r="X12" s="7"/>
    </row>
    <row r="13" spans="1:26" ht="17.45" customHeight="1" thickBot="1" x14ac:dyDescent="0.3">
      <c r="A13" s="21"/>
      <c r="B13" s="193"/>
      <c r="C13" s="22"/>
      <c r="D13" s="29" t="s">
        <v>14</v>
      </c>
      <c r="E13" s="2"/>
      <c r="F13" s="2"/>
      <c r="G13" s="2"/>
      <c r="H13" s="30"/>
      <c r="I13" s="30"/>
      <c r="J13" s="30"/>
      <c r="K13" s="30"/>
      <c r="L13" s="30"/>
      <c r="M13" s="30"/>
      <c r="N13" s="31"/>
      <c r="O13" s="32" t="str">
        <f ca="1">IF(D13="цвет",SUM(O14:INDIRECT("L"&amp;R13)),IF(SUM(E13:N13)=0,"",SUM(E13:N13)))</f>
        <v/>
      </c>
      <c r="P13" s="5" t="s">
        <v>8</v>
      </c>
      <c r="Q13" s="155">
        <f t="shared" si="0"/>
        <v>500</v>
      </c>
      <c r="R13" s="28">
        <f t="shared" ca="1" si="1"/>
        <v>16</v>
      </c>
      <c r="S13" s="33" t="s">
        <v>8</v>
      </c>
      <c r="T13" s="34"/>
      <c r="U13" s="7"/>
      <c r="V13" s="7"/>
      <c r="W13" s="7"/>
      <c r="X13" s="7"/>
    </row>
    <row r="14" spans="1:26" thickBot="1" x14ac:dyDescent="0.3">
      <c r="A14" s="21"/>
      <c r="B14" s="193"/>
      <c r="C14" s="22"/>
      <c r="D14" s="35" t="s">
        <v>16</v>
      </c>
      <c r="E14" s="36"/>
      <c r="F14" s="36"/>
      <c r="G14" s="36"/>
      <c r="H14" s="36"/>
      <c r="I14" s="36"/>
      <c r="J14" s="36"/>
      <c r="K14" s="36"/>
      <c r="L14" s="36"/>
      <c r="M14" s="36"/>
      <c r="N14" s="37"/>
      <c r="O14" s="32" t="str">
        <f ca="1">IF(D14="цвет",SUM(O15:INDIRECT("L"&amp;R14)),IF(SUM(E14:N14)=0,"",SUM(E14:N14)))</f>
        <v/>
      </c>
      <c r="P14" s="5" t="s">
        <v>8</v>
      </c>
      <c r="Q14" s="155">
        <f t="shared" si="0"/>
        <v>500</v>
      </c>
      <c r="R14" s="28">
        <f t="shared" ca="1" si="1"/>
        <v>16</v>
      </c>
      <c r="S14" s="33" t="s">
        <v>8</v>
      </c>
      <c r="T14" s="34"/>
      <c r="U14" s="7"/>
      <c r="V14" s="7"/>
      <c r="W14" s="7"/>
      <c r="X14" s="7"/>
    </row>
    <row r="15" spans="1:26" ht="117.6" customHeight="1" thickBot="1" x14ac:dyDescent="0.3">
      <c r="B15" s="39"/>
      <c r="C15" s="40"/>
      <c r="D15" s="190" t="s">
        <v>59</v>
      </c>
      <c r="E15" s="168"/>
      <c r="F15" s="168"/>
      <c r="G15" s="168"/>
      <c r="H15" s="168"/>
      <c r="I15" s="168"/>
      <c r="J15" s="168"/>
      <c r="K15" s="168"/>
      <c r="L15" s="168"/>
      <c r="M15" s="168"/>
      <c r="N15" s="191"/>
      <c r="O15" s="32" t="str">
        <f ca="1">IF(D15="цвет",SUM(O16:INDIRECT("L"&amp;R15)),IF(SUM(E15:N15)=0,"",SUM(E15:N15)))</f>
        <v/>
      </c>
      <c r="P15" s="5" t="s">
        <v>8</v>
      </c>
      <c r="Q15" s="155">
        <f t="shared" si="0"/>
        <v>500</v>
      </c>
      <c r="R15" s="28">
        <f t="shared" ca="1" si="1"/>
        <v>16</v>
      </c>
      <c r="S15" s="41" t="s">
        <v>8</v>
      </c>
      <c r="T15" s="7"/>
      <c r="U15" s="34"/>
      <c r="V15" s="7"/>
      <c r="W15" s="7"/>
      <c r="X15" s="7"/>
    </row>
    <row r="16" spans="1:26" ht="17.25" customHeight="1" thickBot="1" x14ac:dyDescent="0.3">
      <c r="A16" s="42"/>
      <c r="B16" s="39"/>
      <c r="C16" s="43"/>
      <c r="D16" s="179" t="str">
        <f>HYPERLINK("https://miamia.ru/search/index.php?q="&amp;Q16&amp;"&amp;s=Поиск?utm_source=Excel&amp;utm_medium=Nalichie&amp;utm_content="&amp;Q16&amp;"","Посмотреть большую фотографию на сайте")</f>
        <v>Посмотреть большую фотографию на сайте</v>
      </c>
      <c r="E16" s="167"/>
      <c r="F16" s="167"/>
      <c r="G16" s="167"/>
      <c r="H16" s="167"/>
      <c r="I16" s="167"/>
      <c r="J16" s="167"/>
      <c r="K16" s="167"/>
      <c r="L16" s="167"/>
      <c r="M16" s="167"/>
      <c r="N16" s="167"/>
      <c r="O16" s="32" t="str">
        <f ca="1">IF(D16="цвет",SUM(O17:INDIRECT("L"&amp;R16)),IF(SUM(E16:N16)=0,"",SUM(E16:N16)))</f>
        <v/>
      </c>
      <c r="P16" s="5" t="s">
        <v>8</v>
      </c>
      <c r="Q16" s="155">
        <f t="shared" si="0"/>
        <v>500</v>
      </c>
      <c r="R16" s="28">
        <f t="shared" ca="1" si="1"/>
        <v>16</v>
      </c>
      <c r="S16" s="44" t="s">
        <v>8</v>
      </c>
      <c r="T16" s="34"/>
      <c r="U16" s="7"/>
      <c r="V16" s="7"/>
      <c r="W16" s="7"/>
      <c r="X16" s="7"/>
    </row>
    <row r="17" spans="1:24" ht="17.45" customHeight="1" thickBot="1" x14ac:dyDescent="0.3">
      <c r="A17" s="21"/>
      <c r="B17" s="192"/>
      <c r="C17" s="45">
        <v>502</v>
      </c>
      <c r="D17" s="23" t="s">
        <v>2</v>
      </c>
      <c r="E17" s="24" t="s">
        <v>4</v>
      </c>
      <c r="F17" s="24" t="s">
        <v>5</v>
      </c>
      <c r="G17" s="24" t="s">
        <v>19</v>
      </c>
      <c r="H17" s="24" t="s">
        <v>7</v>
      </c>
      <c r="I17" s="24" t="s">
        <v>11</v>
      </c>
      <c r="J17" s="24"/>
      <c r="K17" s="24"/>
      <c r="L17" s="25"/>
      <c r="M17" s="25"/>
      <c r="N17" s="26"/>
      <c r="O17" s="27">
        <f ca="1">IF(D17="цвет",SUM(O18:INDIRECT("L"&amp;R17)),IF(SUM(E17:N17)=0,"",SUM(E17:N17)))</f>
        <v>0</v>
      </c>
      <c r="P17" s="154">
        <v>644</v>
      </c>
      <c r="Q17" s="155">
        <f t="shared" si="0"/>
        <v>502</v>
      </c>
      <c r="R17" s="156">
        <f t="shared" ca="1" si="1"/>
        <v>21</v>
      </c>
      <c r="S17" s="157">
        <v>90</v>
      </c>
      <c r="T17" s="158">
        <f ca="1">S17*O17</f>
        <v>0</v>
      </c>
      <c r="U17" s="7"/>
      <c r="V17" s="7"/>
      <c r="W17" s="7"/>
      <c r="X17" s="7"/>
    </row>
    <row r="18" spans="1:24" ht="17.45" customHeight="1" thickBot="1" x14ac:dyDescent="0.3">
      <c r="A18" s="21"/>
      <c r="B18" s="193"/>
      <c r="C18" s="22"/>
      <c r="D18" s="29" t="s">
        <v>14</v>
      </c>
      <c r="E18" s="2"/>
      <c r="F18" s="30"/>
      <c r="G18" s="30"/>
      <c r="H18" s="30"/>
      <c r="I18" s="30"/>
      <c r="J18" s="30"/>
      <c r="K18" s="30"/>
      <c r="L18" s="30"/>
      <c r="M18" s="30"/>
      <c r="N18" s="31"/>
      <c r="O18" s="32" t="str">
        <f ca="1">IF(D18="цвет",SUM(O19:INDIRECT("L"&amp;R18)),IF(SUM(E18:N18)=0,"",SUM(E18:N18)))</f>
        <v/>
      </c>
      <c r="P18" s="5" t="s">
        <v>8</v>
      </c>
      <c r="Q18" s="155">
        <f t="shared" si="0"/>
        <v>502</v>
      </c>
      <c r="R18" s="28">
        <f t="shared" ca="1" si="1"/>
        <v>21</v>
      </c>
      <c r="S18" s="33" t="s">
        <v>8</v>
      </c>
      <c r="T18" s="34"/>
      <c r="U18" s="7"/>
      <c r="V18" s="7"/>
      <c r="W18" s="7"/>
      <c r="X18" s="7"/>
    </row>
    <row r="19" spans="1:24" ht="17.45" customHeight="1" thickBot="1" x14ac:dyDescent="0.3">
      <c r="A19" s="21"/>
      <c r="B19" s="193"/>
      <c r="C19" s="22"/>
      <c r="D19" s="29" t="s">
        <v>16</v>
      </c>
      <c r="E19" s="30"/>
      <c r="F19" s="30"/>
      <c r="G19" s="30"/>
      <c r="H19" s="30"/>
      <c r="I19" s="30"/>
      <c r="J19" s="30"/>
      <c r="K19" s="30"/>
      <c r="L19" s="30"/>
      <c r="M19" s="30"/>
      <c r="N19" s="31"/>
      <c r="O19" s="32" t="str">
        <f ca="1">IF(D19="цвет",SUM(O20:INDIRECT("L"&amp;R19)),IF(SUM(E19:N19)=0,"",SUM(E19:N19)))</f>
        <v/>
      </c>
      <c r="P19" s="5" t="s">
        <v>8</v>
      </c>
      <c r="Q19" s="155">
        <f t="shared" si="0"/>
        <v>502</v>
      </c>
      <c r="R19" s="28">
        <f t="shared" ca="1" si="1"/>
        <v>21</v>
      </c>
      <c r="S19" s="33" t="s">
        <v>8</v>
      </c>
      <c r="T19" s="34"/>
      <c r="U19" s="7"/>
      <c r="V19" s="7"/>
      <c r="W19" s="7"/>
      <c r="X19" s="7"/>
    </row>
    <row r="20" spans="1:24" ht="117.6" customHeight="1" thickBot="1" x14ac:dyDescent="0.3">
      <c r="B20" s="39"/>
      <c r="C20" s="22"/>
      <c r="D20" s="190" t="s">
        <v>59</v>
      </c>
      <c r="E20" s="168"/>
      <c r="F20" s="168"/>
      <c r="G20" s="168"/>
      <c r="H20" s="168"/>
      <c r="I20" s="168"/>
      <c r="J20" s="168"/>
      <c r="K20" s="168"/>
      <c r="L20" s="168"/>
      <c r="M20" s="168"/>
      <c r="N20" s="191"/>
      <c r="O20" s="32" t="str">
        <f ca="1">IF(D20="цвет",SUM(O21:INDIRECT("L"&amp;R20)),IF(SUM(E20:N20)=0,"",SUM(E20:N20)))</f>
        <v/>
      </c>
      <c r="P20" s="5" t="s">
        <v>8</v>
      </c>
      <c r="Q20" s="155">
        <f t="shared" si="0"/>
        <v>502</v>
      </c>
      <c r="R20" s="28">
        <f t="shared" ca="1" si="1"/>
        <v>21</v>
      </c>
      <c r="S20" s="41" t="s">
        <v>8</v>
      </c>
      <c r="T20" s="7"/>
      <c r="U20" s="34"/>
      <c r="V20" s="7"/>
      <c r="W20" s="7"/>
      <c r="X20" s="7"/>
    </row>
    <row r="21" spans="1:24" ht="17.25" customHeight="1" thickBot="1" x14ac:dyDescent="0.3">
      <c r="A21" s="42"/>
      <c r="B21" s="39"/>
      <c r="C21" s="43"/>
      <c r="D21" s="179" t="str">
        <f>HYPERLINK("https://miamia.ru/search/index.php?q="&amp;Q21&amp;"&amp;s=Поиск?utm_source=Excel&amp;utm_medium=Nalichie&amp;utm_content="&amp;Q21&amp;"","Посмотреть большую фотографию на сайте")</f>
        <v>Посмотреть большую фотографию на сайте</v>
      </c>
      <c r="E21" s="167"/>
      <c r="F21" s="167"/>
      <c r="G21" s="167"/>
      <c r="H21" s="167"/>
      <c r="I21" s="167"/>
      <c r="J21" s="167"/>
      <c r="K21" s="167"/>
      <c r="L21" s="167"/>
      <c r="M21" s="167"/>
      <c r="N21" s="167"/>
      <c r="O21" s="32" t="str">
        <f ca="1">IF(D21="цвет",SUM(O22:INDIRECT("L"&amp;R21)),IF(SUM(E21:N21)=0,"",SUM(E21:N21)))</f>
        <v/>
      </c>
      <c r="P21" s="5" t="s">
        <v>8</v>
      </c>
      <c r="Q21" s="155">
        <f t="shared" si="0"/>
        <v>502</v>
      </c>
      <c r="R21" s="28">
        <f t="shared" ca="1" si="1"/>
        <v>21</v>
      </c>
      <c r="S21" s="44" t="s">
        <v>8</v>
      </c>
      <c r="T21" s="34"/>
      <c r="U21" s="7"/>
      <c r="V21" s="7"/>
      <c r="W21" s="7"/>
      <c r="X21" s="7"/>
    </row>
    <row r="22" spans="1:24" ht="17.45" customHeight="1" thickBot="1" x14ac:dyDescent="0.3">
      <c r="A22" s="21"/>
      <c r="B22" s="192"/>
      <c r="C22" s="45">
        <v>504</v>
      </c>
      <c r="D22" s="46" t="s">
        <v>2</v>
      </c>
      <c r="E22" s="47" t="s">
        <v>4</v>
      </c>
      <c r="F22" s="47" t="s">
        <v>5</v>
      </c>
      <c r="G22" s="47" t="s">
        <v>6</v>
      </c>
      <c r="H22" s="48" t="s">
        <v>7</v>
      </c>
      <c r="I22" s="48" t="s">
        <v>11</v>
      </c>
      <c r="J22" s="47"/>
      <c r="K22" s="47"/>
      <c r="L22" s="49"/>
      <c r="M22" s="49"/>
      <c r="N22" s="50"/>
      <c r="O22" s="27">
        <f ca="1">IF(D22="цвет",SUM(O23:INDIRECT("L"&amp;R22)),IF(SUM(E22:N22)=0,"",SUM(E22:N22)))</f>
        <v>0</v>
      </c>
      <c r="P22" s="154">
        <v>644</v>
      </c>
      <c r="Q22" s="155">
        <f t="shared" si="0"/>
        <v>504</v>
      </c>
      <c r="R22" s="156">
        <f t="shared" ca="1" si="1"/>
        <v>26</v>
      </c>
      <c r="S22" s="157">
        <v>150</v>
      </c>
      <c r="T22" s="158">
        <f ca="1">S22*O22</f>
        <v>0</v>
      </c>
      <c r="U22" s="7"/>
      <c r="V22" s="7"/>
      <c r="W22" s="7"/>
      <c r="X22" s="7"/>
    </row>
    <row r="23" spans="1:24" ht="17.45" customHeight="1" thickBot="1" x14ac:dyDescent="0.3">
      <c r="A23" s="21"/>
      <c r="B23" s="193"/>
      <c r="C23" s="22"/>
      <c r="D23" s="29" t="s">
        <v>14</v>
      </c>
      <c r="E23" s="3"/>
      <c r="F23" s="30"/>
      <c r="G23" s="30"/>
      <c r="H23" s="30"/>
      <c r="I23" s="30"/>
      <c r="J23" s="30"/>
      <c r="K23" s="30"/>
      <c r="L23" s="30"/>
      <c r="M23" s="30"/>
      <c r="N23" s="31"/>
      <c r="O23" s="32" t="str">
        <f ca="1">IF(D23="цвет",SUM(O24:INDIRECT("L"&amp;R23)),IF(SUM(E23:N23)=0,"",SUM(E23:N23)))</f>
        <v/>
      </c>
      <c r="P23" s="5" t="s">
        <v>8</v>
      </c>
      <c r="Q23" s="155">
        <f t="shared" si="0"/>
        <v>504</v>
      </c>
      <c r="R23" s="28">
        <f t="shared" ca="1" si="1"/>
        <v>26</v>
      </c>
      <c r="S23" s="33" t="s">
        <v>8</v>
      </c>
      <c r="T23" s="34"/>
      <c r="U23" s="7"/>
      <c r="V23" s="7"/>
      <c r="W23" s="7"/>
      <c r="X23" s="7"/>
    </row>
    <row r="24" spans="1:24" ht="17.45" customHeight="1" thickBot="1" x14ac:dyDescent="0.3">
      <c r="A24" s="21"/>
      <c r="B24" s="193"/>
      <c r="C24" s="22"/>
      <c r="D24" s="35" t="s">
        <v>16</v>
      </c>
      <c r="E24" s="36"/>
      <c r="F24" s="36"/>
      <c r="G24" s="36"/>
      <c r="H24" s="36"/>
      <c r="I24" s="36"/>
      <c r="J24" s="36"/>
      <c r="K24" s="36"/>
      <c r="L24" s="36"/>
      <c r="M24" s="36"/>
      <c r="N24" s="37"/>
      <c r="O24" s="32" t="str">
        <f ca="1">IF(D24="цвет",SUM(O25:INDIRECT("L"&amp;R24)),IF(SUM(E24:N24)=0,"",SUM(E24:N24)))</f>
        <v/>
      </c>
      <c r="P24" s="5" t="s">
        <v>8</v>
      </c>
      <c r="Q24" s="155">
        <f t="shared" si="0"/>
        <v>504</v>
      </c>
      <c r="R24" s="28">
        <f t="shared" ca="1" si="1"/>
        <v>26</v>
      </c>
      <c r="S24" s="33" t="s">
        <v>8</v>
      </c>
      <c r="T24" s="34"/>
      <c r="U24" s="7"/>
      <c r="V24" s="7"/>
      <c r="W24" s="7"/>
      <c r="X24" s="7"/>
    </row>
    <row r="25" spans="1:24" ht="117.6" customHeight="1" thickBot="1" x14ac:dyDescent="0.3">
      <c r="B25" s="39"/>
      <c r="C25" s="40"/>
      <c r="D25" s="190" t="s">
        <v>59</v>
      </c>
      <c r="E25" s="168"/>
      <c r="F25" s="168"/>
      <c r="G25" s="168"/>
      <c r="H25" s="168"/>
      <c r="I25" s="168"/>
      <c r="J25" s="168"/>
      <c r="K25" s="168"/>
      <c r="L25" s="168"/>
      <c r="M25" s="168"/>
      <c r="N25" s="191"/>
      <c r="O25" s="32" t="str">
        <f ca="1">IF(D25="цвет",SUM(O26:INDIRECT("L"&amp;R25)),IF(SUM(E25:N25)=0,"",SUM(E25:N25)))</f>
        <v/>
      </c>
      <c r="P25" s="5" t="s">
        <v>8</v>
      </c>
      <c r="Q25" s="155">
        <f t="shared" si="0"/>
        <v>504</v>
      </c>
      <c r="R25" s="28">
        <f t="shared" ca="1" si="1"/>
        <v>26</v>
      </c>
      <c r="S25" s="41" t="s">
        <v>8</v>
      </c>
      <c r="T25" s="7"/>
      <c r="U25" s="34"/>
      <c r="V25" s="7"/>
      <c r="W25" s="7"/>
      <c r="X25" s="7"/>
    </row>
    <row r="26" spans="1:24" ht="17.25" customHeight="1" thickBot="1" x14ac:dyDescent="0.3">
      <c r="A26" s="42"/>
      <c r="B26" s="39"/>
      <c r="C26" s="43"/>
      <c r="D26" s="179" t="str">
        <f>HYPERLINK("https://miamia.ru/search/index.php?q="&amp;Q26&amp;"&amp;s=Поиск?utm_source=Excel&amp;utm_medium=Nalichie&amp;utm_content="&amp;Q26&amp;"","Посмотреть большую фотографию на сайте")</f>
        <v>Посмотреть большую фотографию на сайте</v>
      </c>
      <c r="E26" s="167"/>
      <c r="F26" s="167"/>
      <c r="G26" s="167"/>
      <c r="H26" s="167"/>
      <c r="I26" s="167"/>
      <c r="J26" s="167"/>
      <c r="K26" s="167"/>
      <c r="L26" s="167"/>
      <c r="M26" s="167"/>
      <c r="N26" s="167"/>
      <c r="O26" s="32" t="str">
        <f ca="1">IF(D26="цвет",SUM(O27:INDIRECT("L"&amp;R26)),IF(SUM(E26:N26)=0,"",SUM(E26:N26)))</f>
        <v/>
      </c>
      <c r="P26" s="5" t="s">
        <v>8</v>
      </c>
      <c r="Q26" s="155">
        <f t="shared" si="0"/>
        <v>504</v>
      </c>
      <c r="R26" s="28">
        <f t="shared" ca="1" si="1"/>
        <v>26</v>
      </c>
      <c r="S26" s="44" t="s">
        <v>8</v>
      </c>
      <c r="T26" s="34"/>
      <c r="U26" s="7"/>
      <c r="V26" s="7"/>
      <c r="W26" s="7"/>
      <c r="X26" s="7"/>
    </row>
    <row r="27" spans="1:24" ht="17.45" customHeight="1" thickBot="1" x14ac:dyDescent="0.3">
      <c r="A27" s="21"/>
      <c r="B27" s="192"/>
      <c r="C27" s="45">
        <v>505</v>
      </c>
      <c r="D27" s="23" t="s">
        <v>2</v>
      </c>
      <c r="E27" s="24" t="s">
        <v>5</v>
      </c>
      <c r="F27" s="24" t="s">
        <v>19</v>
      </c>
      <c r="G27" s="51" t="s">
        <v>51</v>
      </c>
      <c r="H27" s="51" t="s">
        <v>11</v>
      </c>
      <c r="I27" s="25"/>
      <c r="J27" s="24"/>
      <c r="K27" s="24"/>
      <c r="L27" s="25"/>
      <c r="M27" s="25"/>
      <c r="N27" s="26"/>
      <c r="O27" s="27">
        <f ca="1">IF(D27="цвет",SUM(O28:INDIRECT("L"&amp;R27)),IF(SUM(E27:N27)=0,"",SUM(E27:N27)))</f>
        <v>0</v>
      </c>
      <c r="P27" s="154">
        <v>514</v>
      </c>
      <c r="Q27" s="155">
        <f t="shared" si="0"/>
        <v>505</v>
      </c>
      <c r="R27" s="156">
        <f t="shared" ca="1" si="1"/>
        <v>32</v>
      </c>
      <c r="S27" s="157">
        <v>90</v>
      </c>
      <c r="T27" s="158">
        <f ca="1">S27*O27</f>
        <v>0</v>
      </c>
      <c r="U27" s="7"/>
      <c r="V27" s="7"/>
      <c r="W27" s="7"/>
      <c r="X27" s="7"/>
    </row>
    <row r="28" spans="1:24" ht="17.45" customHeight="1" thickBot="1" x14ac:dyDescent="0.3">
      <c r="A28" s="21"/>
      <c r="B28" s="193"/>
      <c r="C28" s="22"/>
      <c r="D28" s="52" t="s">
        <v>120</v>
      </c>
      <c r="E28" s="30"/>
      <c r="F28" s="2"/>
      <c r="G28" s="30"/>
      <c r="H28" s="2"/>
      <c r="I28" s="30"/>
      <c r="J28" s="30"/>
      <c r="K28" s="30"/>
      <c r="L28" s="30"/>
      <c r="M28" s="30"/>
      <c r="N28" s="31"/>
      <c r="O28" s="32" t="str">
        <f ca="1">IF(D28="цвет",SUM(O29:INDIRECT("L"&amp;R28)),IF(SUM(E28:N28)=0,"",SUM(E28:N28)))</f>
        <v/>
      </c>
      <c r="P28" s="5" t="s">
        <v>8</v>
      </c>
      <c r="Q28" s="155">
        <f t="shared" si="0"/>
        <v>505</v>
      </c>
      <c r="R28" s="28">
        <f t="shared" ca="1" si="1"/>
        <v>32</v>
      </c>
      <c r="S28" s="33" t="s">
        <v>8</v>
      </c>
      <c r="T28" s="34"/>
      <c r="U28" s="7"/>
      <c r="V28" s="7"/>
      <c r="W28" s="7"/>
      <c r="X28" s="7"/>
    </row>
    <row r="29" spans="1:24" ht="17.45" customHeight="1" thickBot="1" x14ac:dyDescent="0.3">
      <c r="A29" s="21"/>
      <c r="B29" s="193"/>
      <c r="C29" s="22"/>
      <c r="D29" s="29" t="s">
        <v>16</v>
      </c>
      <c r="E29" s="30"/>
      <c r="F29" s="30"/>
      <c r="G29" s="30"/>
      <c r="H29" s="30"/>
      <c r="I29" s="30"/>
      <c r="J29" s="30"/>
      <c r="K29" s="30"/>
      <c r="L29" s="30"/>
      <c r="M29" s="30"/>
      <c r="N29" s="31"/>
      <c r="O29" s="32" t="str">
        <f ca="1">IF(D29="цвет",SUM(O30:INDIRECT("L"&amp;R29)),IF(SUM(E29:N29)=0,"",SUM(E29:N29)))</f>
        <v/>
      </c>
      <c r="P29" s="5" t="s">
        <v>8</v>
      </c>
      <c r="Q29" s="155">
        <f t="shared" si="0"/>
        <v>505</v>
      </c>
      <c r="R29" s="28">
        <f t="shared" ca="1" si="1"/>
        <v>32</v>
      </c>
      <c r="S29" s="33" t="s">
        <v>8</v>
      </c>
      <c r="T29" s="34"/>
      <c r="U29" s="7"/>
      <c r="V29" s="7"/>
      <c r="W29" s="7"/>
      <c r="X29" s="7"/>
    </row>
    <row r="30" spans="1:24" ht="17.45" customHeight="1" thickBot="1" x14ac:dyDescent="0.3">
      <c r="A30" s="21"/>
      <c r="B30" s="193"/>
      <c r="C30" s="53"/>
      <c r="D30" s="29" t="s">
        <v>17</v>
      </c>
      <c r="E30" s="1"/>
      <c r="F30" s="30"/>
      <c r="G30" s="1"/>
      <c r="H30" s="30"/>
      <c r="I30" s="30"/>
      <c r="J30" s="30"/>
      <c r="K30" s="30"/>
      <c r="L30" s="30"/>
      <c r="M30" s="30"/>
      <c r="N30" s="31"/>
      <c r="O30" s="32" t="str">
        <f ca="1">IF(D30="цвет",SUM(O31:INDIRECT("L"&amp;R30)),IF(SUM(E30:N30)=0,"",SUM(E30:N30)))</f>
        <v/>
      </c>
      <c r="P30" s="5" t="s">
        <v>8</v>
      </c>
      <c r="Q30" s="155">
        <f t="shared" si="0"/>
        <v>505</v>
      </c>
      <c r="R30" s="28">
        <f t="shared" ca="1" si="1"/>
        <v>32</v>
      </c>
      <c r="S30" s="33" t="s">
        <v>8</v>
      </c>
      <c r="T30" s="34"/>
      <c r="U30" s="7"/>
      <c r="V30" s="7"/>
      <c r="W30" s="7"/>
      <c r="X30" s="7"/>
    </row>
    <row r="31" spans="1:24" ht="97.5" customHeight="1" thickBot="1" x14ac:dyDescent="0.3">
      <c r="B31" s="39"/>
      <c r="C31" s="22"/>
      <c r="D31" s="190" t="s">
        <v>59</v>
      </c>
      <c r="E31" s="168"/>
      <c r="F31" s="168"/>
      <c r="G31" s="168"/>
      <c r="H31" s="168"/>
      <c r="I31" s="168"/>
      <c r="J31" s="168"/>
      <c r="K31" s="168"/>
      <c r="L31" s="168"/>
      <c r="M31" s="168"/>
      <c r="N31" s="191"/>
      <c r="O31" s="32" t="str">
        <f ca="1">IF(D31="цвет",SUM(O32:INDIRECT("L"&amp;R31)),IF(SUM(E31:N31)=0,"",SUM(E31:N31)))</f>
        <v/>
      </c>
      <c r="P31" s="5" t="s">
        <v>8</v>
      </c>
      <c r="Q31" s="155">
        <f t="shared" si="0"/>
        <v>505</v>
      </c>
      <c r="R31" s="28">
        <f t="shared" ca="1" si="1"/>
        <v>32</v>
      </c>
      <c r="S31" s="41" t="s">
        <v>8</v>
      </c>
      <c r="T31" s="7"/>
      <c r="U31" s="34"/>
      <c r="V31" s="7"/>
      <c r="W31" s="7"/>
      <c r="X31" s="7"/>
    </row>
    <row r="32" spans="1:24" ht="17.25" customHeight="1" thickBot="1" x14ac:dyDescent="0.3">
      <c r="A32" s="42"/>
      <c r="B32" s="39"/>
      <c r="C32" s="43"/>
      <c r="D32" s="179" t="str">
        <f>HYPERLINK("https://miamia.ru/search/index.php?q="&amp;Q32&amp;"&amp;s=Поиск?utm_source=Excel&amp;utm_medium=Nalichie&amp;utm_content="&amp;Q32&amp;"","Посмотреть большую фотографию на сайте")</f>
        <v>Посмотреть большую фотографию на сайте</v>
      </c>
      <c r="E32" s="167"/>
      <c r="F32" s="167"/>
      <c r="G32" s="167"/>
      <c r="H32" s="167"/>
      <c r="I32" s="167"/>
      <c r="J32" s="167"/>
      <c r="K32" s="167"/>
      <c r="L32" s="167"/>
      <c r="M32" s="167"/>
      <c r="N32" s="167"/>
      <c r="O32" s="32" t="str">
        <f ca="1">IF(D32="цвет",SUM(O33:INDIRECT("L"&amp;R32)),IF(SUM(E32:N32)=0,"",SUM(E32:N32)))</f>
        <v/>
      </c>
      <c r="P32" s="5" t="s">
        <v>8</v>
      </c>
      <c r="Q32" s="155">
        <f t="shared" si="0"/>
        <v>505</v>
      </c>
      <c r="R32" s="28">
        <f t="shared" ca="1" si="1"/>
        <v>32</v>
      </c>
      <c r="S32" s="44" t="s">
        <v>8</v>
      </c>
      <c r="T32" s="34"/>
      <c r="U32" s="7"/>
      <c r="V32" s="7"/>
      <c r="W32" s="7"/>
      <c r="X32" s="7"/>
    </row>
    <row r="33" spans="1:24" ht="17.45" customHeight="1" thickBot="1" x14ac:dyDescent="0.3">
      <c r="A33" s="21"/>
      <c r="B33" s="192"/>
      <c r="C33" s="45">
        <v>507</v>
      </c>
      <c r="D33" s="46" t="s">
        <v>2</v>
      </c>
      <c r="E33" s="47" t="s">
        <v>4</v>
      </c>
      <c r="F33" s="47" t="s">
        <v>5</v>
      </c>
      <c r="G33" s="47" t="s">
        <v>19</v>
      </c>
      <c r="H33" s="49"/>
      <c r="I33" s="49"/>
      <c r="J33" s="47"/>
      <c r="K33" s="47"/>
      <c r="L33" s="49"/>
      <c r="M33" s="49"/>
      <c r="N33" s="50"/>
      <c r="O33" s="27">
        <f ca="1">IF(D33="цвет",SUM(O34:INDIRECT("L"&amp;R33)),IF(SUM(E33:N33)=0,"",SUM(E33:N33)))</f>
        <v>0</v>
      </c>
      <c r="P33" s="154">
        <v>514</v>
      </c>
      <c r="Q33" s="155">
        <f t="shared" si="0"/>
        <v>507</v>
      </c>
      <c r="R33" s="156">
        <f t="shared" ca="1" si="1"/>
        <v>37</v>
      </c>
      <c r="S33" s="157">
        <v>90</v>
      </c>
      <c r="T33" s="158">
        <f ca="1">S33*O33</f>
        <v>0</v>
      </c>
      <c r="U33" s="7"/>
      <c r="V33" s="7"/>
      <c r="W33" s="7"/>
      <c r="X33" s="7"/>
    </row>
    <row r="34" spans="1:24" ht="17.45" customHeight="1" thickBot="1" x14ac:dyDescent="0.3">
      <c r="A34" s="21"/>
      <c r="B34" s="193"/>
      <c r="C34" s="22"/>
      <c r="D34" s="29" t="s">
        <v>14</v>
      </c>
      <c r="E34" s="2"/>
      <c r="F34" s="2"/>
      <c r="G34" s="30"/>
      <c r="H34" s="30"/>
      <c r="I34" s="30"/>
      <c r="J34" s="30"/>
      <c r="K34" s="30"/>
      <c r="L34" s="30"/>
      <c r="M34" s="30"/>
      <c r="N34" s="31"/>
      <c r="O34" s="32" t="str">
        <f ca="1">IF(D34="цвет",SUM(O35:INDIRECT("L"&amp;R34)),IF(SUM(E34:N34)=0,"",SUM(E34:N34)))</f>
        <v/>
      </c>
      <c r="P34" s="5" t="s">
        <v>8</v>
      </c>
      <c r="Q34" s="155">
        <f t="shared" si="0"/>
        <v>507</v>
      </c>
      <c r="R34" s="28">
        <f t="shared" ca="1" si="1"/>
        <v>37</v>
      </c>
      <c r="S34" s="33" t="s">
        <v>8</v>
      </c>
      <c r="T34" s="34"/>
      <c r="U34" s="7"/>
      <c r="V34" s="7"/>
      <c r="W34" s="7"/>
      <c r="X34" s="7"/>
    </row>
    <row r="35" spans="1:24" ht="17.45" customHeight="1" thickBot="1" x14ac:dyDescent="0.3">
      <c r="A35" s="21"/>
      <c r="B35" s="193"/>
      <c r="C35" s="22"/>
      <c r="D35" s="29" t="s">
        <v>16</v>
      </c>
      <c r="E35" s="30"/>
      <c r="F35" s="2"/>
      <c r="G35" s="30"/>
      <c r="H35" s="30"/>
      <c r="I35" s="30"/>
      <c r="J35" s="30"/>
      <c r="K35" s="30"/>
      <c r="L35" s="30"/>
      <c r="M35" s="30"/>
      <c r="N35" s="31"/>
      <c r="O35" s="32" t="str">
        <f ca="1">IF(D35="цвет",SUM(O36:INDIRECT("L"&amp;R35)),IF(SUM(E35:N35)=0,"",SUM(E35:N35)))</f>
        <v/>
      </c>
      <c r="P35" s="5" t="s">
        <v>8</v>
      </c>
      <c r="Q35" s="155">
        <f t="shared" si="0"/>
        <v>507</v>
      </c>
      <c r="R35" s="28">
        <f t="shared" ca="1" si="1"/>
        <v>37</v>
      </c>
      <c r="S35" s="33" t="s">
        <v>8</v>
      </c>
      <c r="T35" s="34"/>
      <c r="U35" s="7"/>
      <c r="V35" s="7"/>
      <c r="W35" s="7"/>
      <c r="X35" s="7"/>
    </row>
    <row r="36" spans="1:24" ht="117.6" customHeight="1" thickBot="1" x14ac:dyDescent="0.3">
      <c r="B36" s="39"/>
      <c r="C36" s="22"/>
      <c r="D36" s="190" t="s">
        <v>60</v>
      </c>
      <c r="E36" s="168"/>
      <c r="F36" s="168"/>
      <c r="G36" s="168"/>
      <c r="H36" s="168"/>
      <c r="I36" s="168"/>
      <c r="J36" s="168"/>
      <c r="K36" s="168"/>
      <c r="L36" s="168"/>
      <c r="M36" s="168"/>
      <c r="N36" s="191"/>
      <c r="O36" s="32" t="str">
        <f ca="1">IF(D36="цвет",SUM(O37:INDIRECT("L"&amp;R36)),IF(SUM(E36:N36)=0,"",SUM(E36:N36)))</f>
        <v/>
      </c>
      <c r="P36" s="5" t="s">
        <v>8</v>
      </c>
      <c r="Q36" s="155">
        <f t="shared" si="0"/>
        <v>507</v>
      </c>
      <c r="R36" s="28">
        <f t="shared" ca="1" si="1"/>
        <v>37</v>
      </c>
      <c r="S36" s="41" t="s">
        <v>8</v>
      </c>
      <c r="T36" s="7"/>
      <c r="U36" s="34"/>
      <c r="V36" s="7"/>
      <c r="W36" s="7"/>
      <c r="X36" s="7"/>
    </row>
    <row r="37" spans="1:24" ht="17.25" customHeight="1" thickBot="1" x14ac:dyDescent="0.3">
      <c r="A37" s="42"/>
      <c r="B37" s="39"/>
      <c r="C37" s="43"/>
      <c r="D37" s="179" t="str">
        <f>HYPERLINK("https://miamia.ru/search/index.php?q="&amp;Q37&amp;"&amp;s=Поиск?utm_source=Excel&amp;utm_medium=Nalichie&amp;utm_content="&amp;Q37&amp;"","Посмотреть большую фотографию на сайте")</f>
        <v>Посмотреть большую фотографию на сайте</v>
      </c>
      <c r="E37" s="167"/>
      <c r="F37" s="167"/>
      <c r="G37" s="167"/>
      <c r="H37" s="167"/>
      <c r="I37" s="167"/>
      <c r="J37" s="167"/>
      <c r="K37" s="167"/>
      <c r="L37" s="167"/>
      <c r="M37" s="167"/>
      <c r="N37" s="167"/>
      <c r="O37" s="32" t="str">
        <f ca="1">IF(D37="цвет",SUM(O38:INDIRECT("L"&amp;R37)),IF(SUM(E37:N37)=0,"",SUM(E37:N37)))</f>
        <v/>
      </c>
      <c r="P37" s="5" t="s">
        <v>8</v>
      </c>
      <c r="Q37" s="155">
        <f t="shared" si="0"/>
        <v>507</v>
      </c>
      <c r="R37" s="28">
        <f t="shared" ca="1" si="1"/>
        <v>37</v>
      </c>
      <c r="S37" s="44" t="s">
        <v>8</v>
      </c>
      <c r="T37" s="34"/>
      <c r="U37" s="7"/>
      <c r="V37" s="7"/>
      <c r="W37" s="7"/>
      <c r="X37" s="7"/>
    </row>
    <row r="38" spans="1:24" ht="17.45" customHeight="1" thickBot="1" x14ac:dyDescent="0.3">
      <c r="A38" s="21"/>
      <c r="B38" s="192"/>
      <c r="C38" s="45">
        <v>508</v>
      </c>
      <c r="D38" s="46" t="s">
        <v>2</v>
      </c>
      <c r="E38" s="47" t="s">
        <v>4</v>
      </c>
      <c r="F38" s="47" t="s">
        <v>5</v>
      </c>
      <c r="G38" s="47" t="s">
        <v>19</v>
      </c>
      <c r="H38" s="49"/>
      <c r="I38" s="49"/>
      <c r="J38" s="47"/>
      <c r="K38" s="47"/>
      <c r="L38" s="49"/>
      <c r="M38" s="49"/>
      <c r="N38" s="50"/>
      <c r="O38" s="27">
        <f ca="1">IF(D38="цвет",SUM(O39:INDIRECT("L"&amp;R38)),IF(SUM(E38:N38)=0,"",SUM(E38:N38)))</f>
        <v>0</v>
      </c>
      <c r="P38" s="154">
        <v>514</v>
      </c>
      <c r="Q38" s="155">
        <f t="shared" si="0"/>
        <v>508</v>
      </c>
      <c r="R38" s="156">
        <f t="shared" ca="1" si="1"/>
        <v>42</v>
      </c>
      <c r="S38" s="157">
        <v>150</v>
      </c>
      <c r="T38" s="158">
        <f ca="1">S38*O38</f>
        <v>0</v>
      </c>
      <c r="U38" s="7"/>
      <c r="V38" s="7"/>
      <c r="W38" s="7"/>
      <c r="X38" s="7"/>
    </row>
    <row r="39" spans="1:24" ht="17.45" customHeight="1" thickBot="1" x14ac:dyDescent="0.3">
      <c r="A39" s="21"/>
      <c r="B39" s="193"/>
      <c r="C39" s="22"/>
      <c r="D39" s="29" t="s">
        <v>14</v>
      </c>
      <c r="E39" s="2"/>
      <c r="F39" s="3"/>
      <c r="G39" s="3"/>
      <c r="H39" s="30"/>
      <c r="I39" s="30"/>
      <c r="J39" s="30"/>
      <c r="K39" s="30"/>
      <c r="L39" s="30"/>
      <c r="M39" s="30"/>
      <c r="N39" s="31"/>
      <c r="O39" s="32" t="str">
        <f ca="1">IF(D39="цвет",SUM(O40:INDIRECT("L"&amp;R39)),IF(SUM(E39:N39)=0,"",SUM(E39:N39)))</f>
        <v/>
      </c>
      <c r="P39" s="5" t="s">
        <v>8</v>
      </c>
      <c r="Q39" s="155">
        <f t="shared" si="0"/>
        <v>508</v>
      </c>
      <c r="R39" s="28">
        <f t="shared" ca="1" si="1"/>
        <v>42</v>
      </c>
      <c r="S39" s="33" t="s">
        <v>8</v>
      </c>
      <c r="T39" s="34"/>
      <c r="U39" s="7"/>
      <c r="V39" s="7"/>
      <c r="W39" s="7"/>
      <c r="X39" s="7"/>
    </row>
    <row r="40" spans="1:24" ht="17.45" customHeight="1" thickBot="1" x14ac:dyDescent="0.3">
      <c r="A40" s="21"/>
      <c r="B40" s="193"/>
      <c r="C40" s="22"/>
      <c r="D40" s="29" t="s">
        <v>16</v>
      </c>
      <c r="E40" s="3"/>
      <c r="F40" s="3"/>
      <c r="G40" s="30"/>
      <c r="H40" s="30"/>
      <c r="I40" s="30"/>
      <c r="J40" s="30"/>
      <c r="K40" s="30"/>
      <c r="L40" s="30"/>
      <c r="M40" s="30"/>
      <c r="N40" s="31"/>
      <c r="O40" s="32" t="str">
        <f ca="1">IF(D40="цвет",SUM(O41:INDIRECT("L"&amp;R40)),IF(SUM(E40:N40)=0,"",SUM(E40:N40)))</f>
        <v/>
      </c>
      <c r="P40" s="5" t="s">
        <v>8</v>
      </c>
      <c r="Q40" s="155">
        <f t="shared" si="0"/>
        <v>508</v>
      </c>
      <c r="R40" s="28">
        <f t="shared" ca="1" si="1"/>
        <v>42</v>
      </c>
      <c r="S40" s="33" t="s">
        <v>8</v>
      </c>
      <c r="T40" s="34"/>
      <c r="U40" s="7"/>
      <c r="V40" s="7"/>
      <c r="W40" s="7"/>
      <c r="X40" s="7"/>
    </row>
    <row r="41" spans="1:24" ht="117.6" customHeight="1" thickBot="1" x14ac:dyDescent="0.3">
      <c r="B41" s="39"/>
      <c r="C41" s="22"/>
      <c r="D41" s="190" t="s">
        <v>60</v>
      </c>
      <c r="E41" s="168"/>
      <c r="F41" s="168"/>
      <c r="G41" s="168"/>
      <c r="H41" s="168"/>
      <c r="I41" s="168"/>
      <c r="J41" s="168"/>
      <c r="K41" s="168"/>
      <c r="L41" s="168"/>
      <c r="M41" s="168"/>
      <c r="N41" s="191"/>
      <c r="O41" s="32" t="str">
        <f ca="1">IF(D41="цвет",SUM(O42:INDIRECT("L"&amp;R41)),IF(SUM(E41:N41)=0,"",SUM(E41:N41)))</f>
        <v/>
      </c>
      <c r="P41" s="5" t="s">
        <v>8</v>
      </c>
      <c r="Q41" s="155">
        <f t="shared" si="0"/>
        <v>508</v>
      </c>
      <c r="R41" s="28">
        <f t="shared" ca="1" si="1"/>
        <v>42</v>
      </c>
      <c r="S41" s="41" t="s">
        <v>8</v>
      </c>
      <c r="T41" s="7"/>
      <c r="U41" s="34"/>
      <c r="V41" s="7"/>
      <c r="W41" s="7"/>
      <c r="X41" s="7"/>
    </row>
    <row r="42" spans="1:24" ht="17.25" customHeight="1" thickBot="1" x14ac:dyDescent="0.3">
      <c r="A42" s="42"/>
      <c r="B42" s="39"/>
      <c r="C42" s="54"/>
      <c r="D42" s="179" t="str">
        <f>HYPERLINK("https://miamia.ru/search/index.php?q="&amp;Q42&amp;"&amp;s=Поиск?utm_source=Excel&amp;utm_medium=Nalichie&amp;utm_content="&amp;Q42&amp;"","Посмотреть большую фотографию на сайте")</f>
        <v>Посмотреть большую фотографию на сайте</v>
      </c>
      <c r="E42" s="167"/>
      <c r="F42" s="167"/>
      <c r="G42" s="167"/>
      <c r="H42" s="167"/>
      <c r="I42" s="167"/>
      <c r="J42" s="167"/>
      <c r="K42" s="167"/>
      <c r="L42" s="167"/>
      <c r="M42" s="167"/>
      <c r="N42" s="167"/>
      <c r="O42" s="32" t="str">
        <f ca="1">IF(D42="цвет",SUM(O43:INDIRECT("L"&amp;R42)),IF(SUM(E42:N42)=0,"",SUM(E42:N42)))</f>
        <v/>
      </c>
      <c r="P42" s="5" t="s">
        <v>8</v>
      </c>
      <c r="Q42" s="155">
        <f t="shared" si="0"/>
        <v>508</v>
      </c>
      <c r="R42" s="28">
        <f t="shared" ca="1" si="1"/>
        <v>42</v>
      </c>
      <c r="S42" s="44" t="s">
        <v>8</v>
      </c>
      <c r="T42" s="34"/>
      <c r="U42" s="7"/>
      <c r="V42" s="7"/>
      <c r="W42" s="7"/>
      <c r="X42" s="7"/>
    </row>
    <row r="43" spans="1:24" ht="17.45" customHeight="1" thickBot="1" x14ac:dyDescent="0.3">
      <c r="A43" s="21"/>
      <c r="B43" s="170">
        <v>9506</v>
      </c>
      <c r="C43" s="55">
        <v>521</v>
      </c>
      <c r="D43" s="46" t="s">
        <v>2</v>
      </c>
      <c r="E43" s="47" t="s">
        <v>22</v>
      </c>
      <c r="F43" s="47" t="s">
        <v>23</v>
      </c>
      <c r="G43" s="47" t="s">
        <v>24</v>
      </c>
      <c r="H43" s="47" t="s">
        <v>25</v>
      </c>
      <c r="I43" s="56" t="s">
        <v>26</v>
      </c>
      <c r="J43" s="56" t="s">
        <v>27</v>
      </c>
      <c r="K43" s="56" t="s">
        <v>28</v>
      </c>
      <c r="L43" s="56" t="s">
        <v>29</v>
      </c>
      <c r="M43" s="56" t="s">
        <v>29</v>
      </c>
      <c r="N43" s="57" t="s">
        <v>29</v>
      </c>
      <c r="O43" s="27">
        <f ca="1">IF(D43="цвет",SUM(O44:INDIRECT("L"&amp;R43)),IF(SUM(E43:N43)=0,"",SUM(E43:N43)))</f>
        <v>0</v>
      </c>
      <c r="P43" s="154">
        <v>514</v>
      </c>
      <c r="Q43" s="155">
        <f t="shared" si="0"/>
        <v>521</v>
      </c>
      <c r="R43" s="156">
        <f t="shared" ca="1" si="1"/>
        <v>47</v>
      </c>
      <c r="S43" s="157">
        <v>150</v>
      </c>
      <c r="T43" s="158">
        <f ca="1">S43*O43</f>
        <v>0</v>
      </c>
      <c r="U43" s="7"/>
      <c r="V43" s="7"/>
      <c r="W43" s="7"/>
      <c r="X43" s="7"/>
    </row>
    <row r="44" spans="1:24" ht="17.45" customHeight="1" thickBot="1" x14ac:dyDescent="0.35">
      <c r="A44" s="21"/>
      <c r="B44" s="171"/>
      <c r="C44" s="58"/>
      <c r="D44" s="29" t="s">
        <v>14</v>
      </c>
      <c r="E44" s="3"/>
      <c r="F44" s="3"/>
      <c r="G44" s="3"/>
      <c r="H44" s="3"/>
      <c r="I44" s="3"/>
      <c r="J44" s="2"/>
      <c r="K44" s="2"/>
      <c r="L44" s="2"/>
      <c r="M44" s="30"/>
      <c r="N44" s="31"/>
      <c r="O44" s="59" t="str">
        <f ca="1">IF(D44="цвет",SUM(O45:INDIRECT("L"&amp;R44)),IF(SUM(E44:N44)=0,"",SUM(E44:N44)))</f>
        <v/>
      </c>
      <c r="P44" s="5" t="s">
        <v>8</v>
      </c>
      <c r="Q44" s="155">
        <f t="shared" si="0"/>
        <v>521</v>
      </c>
      <c r="R44" s="28">
        <f t="shared" ca="1" si="1"/>
        <v>47</v>
      </c>
      <c r="S44" s="60" t="s">
        <v>8</v>
      </c>
      <c r="T44" s="34"/>
      <c r="U44" s="7"/>
      <c r="V44" s="7"/>
      <c r="W44" s="7"/>
      <c r="X44" s="7"/>
    </row>
    <row r="45" spans="1:24" ht="17.45" customHeight="1" thickBot="1" x14ac:dyDescent="0.35">
      <c r="A45" s="21"/>
      <c r="B45" s="171"/>
      <c r="C45" s="58"/>
      <c r="D45" s="29" t="s">
        <v>16</v>
      </c>
      <c r="E45" s="2"/>
      <c r="F45" s="30"/>
      <c r="G45" s="30"/>
      <c r="H45" s="30"/>
      <c r="I45" s="30"/>
      <c r="J45" s="30"/>
      <c r="K45" s="30"/>
      <c r="L45" s="30"/>
      <c r="M45" s="30"/>
      <c r="N45" s="31"/>
      <c r="O45" s="59" t="str">
        <f ca="1">IF(D45="цвет",SUM(O46:INDIRECT("L"&amp;R45)),IF(SUM(E45:N45)=0,"",SUM(E45:N45)))</f>
        <v/>
      </c>
      <c r="P45" s="5" t="s">
        <v>8</v>
      </c>
      <c r="Q45" s="155">
        <f t="shared" si="0"/>
        <v>521</v>
      </c>
      <c r="R45" s="28">
        <f t="shared" ca="1" si="1"/>
        <v>47</v>
      </c>
      <c r="S45" s="60" t="s">
        <v>8</v>
      </c>
      <c r="T45" s="34"/>
      <c r="U45" s="7"/>
      <c r="V45" s="7"/>
      <c r="W45" s="7"/>
      <c r="X45" s="7"/>
    </row>
    <row r="46" spans="1:24" ht="123.75" customHeight="1" thickBot="1" x14ac:dyDescent="0.35">
      <c r="A46" s="21"/>
      <c r="B46" s="171"/>
      <c r="C46" s="53"/>
      <c r="D46" s="185" t="s">
        <v>61</v>
      </c>
      <c r="E46" s="186"/>
      <c r="F46" s="186"/>
      <c r="G46" s="186"/>
      <c r="H46" s="186"/>
      <c r="I46" s="186"/>
      <c r="J46" s="186"/>
      <c r="K46" s="186"/>
      <c r="L46" s="186"/>
      <c r="M46" s="186"/>
      <c r="N46" s="187"/>
      <c r="O46" s="59" t="str">
        <f ca="1">IF(D46="цвет",SUM(O47:INDIRECT("L"&amp;R46)),IF(SUM(E46:N46)=0,"",SUM(E46:N46)))</f>
        <v/>
      </c>
      <c r="P46" s="5" t="s">
        <v>8</v>
      </c>
      <c r="Q46" s="155">
        <f t="shared" si="0"/>
        <v>521</v>
      </c>
      <c r="R46" s="28">
        <f t="shared" ca="1" si="1"/>
        <v>47</v>
      </c>
      <c r="S46" s="60" t="s">
        <v>8</v>
      </c>
      <c r="T46" s="34"/>
      <c r="U46" s="7"/>
      <c r="V46" s="7"/>
      <c r="W46" s="7"/>
      <c r="X46" s="7"/>
    </row>
    <row r="47" spans="1:24" ht="17.25" customHeight="1" thickBot="1" x14ac:dyDescent="0.3">
      <c r="A47" s="42"/>
      <c r="B47" s="164"/>
      <c r="C47" s="53"/>
      <c r="D47" s="179" t="str">
        <f>HYPERLINK("https://miamia.ru/search/index.php?q="&amp;Q47&amp;"&amp;s=Поиск?utm_source=Excel&amp;utm_medium=Nalichie&amp;utm_content="&amp;Q47&amp;"","Посмотреть большую фотографию на сайте")</f>
        <v>Посмотреть большую фотографию на сайте</v>
      </c>
      <c r="E47" s="167"/>
      <c r="F47" s="167"/>
      <c r="G47" s="167"/>
      <c r="H47" s="167"/>
      <c r="I47" s="167"/>
      <c r="J47" s="167"/>
      <c r="K47" s="167"/>
      <c r="L47" s="167"/>
      <c r="M47" s="167"/>
      <c r="N47" s="167"/>
      <c r="O47" s="32" t="str">
        <f ca="1">IF(D47="цвет",SUM(O48:INDIRECT("L"&amp;R47)),IF(SUM(E47:N47)=0,"",SUM(E47:N47)))</f>
        <v/>
      </c>
      <c r="P47" s="5" t="s">
        <v>8</v>
      </c>
      <c r="Q47" s="155">
        <f t="shared" si="0"/>
        <v>521</v>
      </c>
      <c r="R47" s="28">
        <f t="shared" ca="1" si="1"/>
        <v>47</v>
      </c>
      <c r="S47" s="44" t="s">
        <v>8</v>
      </c>
      <c r="T47" s="34"/>
      <c r="U47" s="7"/>
      <c r="V47" s="7"/>
      <c r="W47" s="7"/>
      <c r="X47" s="7"/>
    </row>
    <row r="48" spans="1:24" ht="17.45" customHeight="1" thickBot="1" x14ac:dyDescent="0.3">
      <c r="A48" s="21"/>
      <c r="B48" s="170">
        <v>8387</v>
      </c>
      <c r="C48" s="45">
        <v>522</v>
      </c>
      <c r="D48" s="61" t="s">
        <v>2</v>
      </c>
      <c r="E48" s="24" t="s">
        <v>4</v>
      </c>
      <c r="F48" s="24" t="s">
        <v>30</v>
      </c>
      <c r="G48" s="24" t="s">
        <v>31</v>
      </c>
      <c r="H48" s="24" t="s">
        <v>32</v>
      </c>
      <c r="I48" s="24"/>
      <c r="J48" s="24"/>
      <c r="K48" s="24"/>
      <c r="L48" s="24"/>
      <c r="M48" s="24"/>
      <c r="N48" s="62"/>
      <c r="O48" s="27">
        <f ca="1">IF(D48="цвет",SUM(O49:INDIRECT("L"&amp;R48)),IF(SUM(E48:N48)=0,"",SUM(E48:N48)))</f>
        <v>0</v>
      </c>
      <c r="P48" s="154">
        <v>514</v>
      </c>
      <c r="Q48" s="155">
        <f t="shared" si="0"/>
        <v>522</v>
      </c>
      <c r="R48" s="156">
        <f t="shared" ca="1" si="1"/>
        <v>52</v>
      </c>
      <c r="S48" s="157">
        <v>90</v>
      </c>
      <c r="T48" s="158">
        <f ca="1">S48*O48</f>
        <v>0</v>
      </c>
      <c r="U48" s="7"/>
      <c r="V48" s="7"/>
      <c r="W48" s="7"/>
      <c r="X48" s="7"/>
    </row>
    <row r="49" spans="1:24" ht="17.45" customHeight="1" thickBot="1" x14ac:dyDescent="0.3">
      <c r="A49" s="21"/>
      <c r="B49" s="171"/>
      <c r="C49" s="172"/>
      <c r="D49" s="63" t="s">
        <v>14</v>
      </c>
      <c r="E49" s="30"/>
      <c r="F49" s="2"/>
      <c r="G49" s="30"/>
      <c r="H49" s="2"/>
      <c r="I49" s="30"/>
      <c r="J49" s="30"/>
      <c r="K49" s="30"/>
      <c r="L49" s="30"/>
      <c r="M49" s="30"/>
      <c r="N49" s="31"/>
      <c r="O49" s="32" t="str">
        <f ca="1">IF(D49="цвет",SUM(O50:INDIRECT("L"&amp;R49)),IF(SUM(E49:N49)=0,"",SUM(E49:N49)))</f>
        <v/>
      </c>
      <c r="P49" s="5" t="s">
        <v>8</v>
      </c>
      <c r="Q49" s="155">
        <f t="shared" si="0"/>
        <v>522</v>
      </c>
      <c r="R49" s="28">
        <f t="shared" ca="1" si="1"/>
        <v>52</v>
      </c>
      <c r="S49" s="33" t="s">
        <v>8</v>
      </c>
      <c r="T49" s="34"/>
      <c r="U49" s="7"/>
      <c r="V49" s="7"/>
      <c r="W49" s="7"/>
      <c r="X49" s="7"/>
    </row>
    <row r="50" spans="1:24" ht="17.45" customHeight="1" thickBot="1" x14ac:dyDescent="0.3">
      <c r="A50" s="21"/>
      <c r="B50" s="171"/>
      <c r="C50" s="172"/>
      <c r="D50" s="63" t="s">
        <v>16</v>
      </c>
      <c r="E50" s="30"/>
      <c r="F50" s="30"/>
      <c r="G50" s="30"/>
      <c r="H50" s="30"/>
      <c r="I50" s="30"/>
      <c r="J50" s="30"/>
      <c r="K50" s="30"/>
      <c r="L50" s="30"/>
      <c r="M50" s="30"/>
      <c r="N50" s="31"/>
      <c r="O50" s="64" t="str">
        <f ca="1">IF(D50="цвет",SUM(O51:INDIRECT("L"&amp;R50)),IF(SUM(E50:N50)=0,"",SUM(E50:N50)))</f>
        <v/>
      </c>
      <c r="P50" s="5" t="s">
        <v>8</v>
      </c>
      <c r="Q50" s="155">
        <f t="shared" si="0"/>
        <v>522</v>
      </c>
      <c r="R50" s="28">
        <f t="shared" ca="1" si="1"/>
        <v>52</v>
      </c>
      <c r="S50" s="65" t="s">
        <v>8</v>
      </c>
      <c r="T50" s="34"/>
      <c r="U50" s="7"/>
      <c r="V50" s="7"/>
      <c r="W50" s="7"/>
      <c r="X50" s="7"/>
    </row>
    <row r="51" spans="1:24" ht="138" customHeight="1" thickBot="1" x14ac:dyDescent="0.3">
      <c r="A51" s="21"/>
      <c r="B51" s="171"/>
      <c r="C51" s="53"/>
      <c r="D51" s="185" t="s">
        <v>62</v>
      </c>
      <c r="E51" s="186"/>
      <c r="F51" s="186"/>
      <c r="G51" s="186"/>
      <c r="H51" s="186"/>
      <c r="I51" s="186"/>
      <c r="J51" s="186"/>
      <c r="K51" s="186"/>
      <c r="L51" s="186"/>
      <c r="M51" s="186"/>
      <c r="N51" s="187"/>
      <c r="O51" s="32" t="str">
        <f ca="1">IF(D51="цвет",SUM(O52:INDIRECT("L"&amp;R51)),IF(SUM(E51:N51)=0,"",SUM(E51:N51)))</f>
        <v/>
      </c>
      <c r="P51" s="5" t="s">
        <v>8</v>
      </c>
      <c r="Q51" s="155">
        <f t="shared" si="0"/>
        <v>522</v>
      </c>
      <c r="R51" s="28">
        <f t="shared" ca="1" si="1"/>
        <v>52</v>
      </c>
      <c r="S51" s="33" t="s">
        <v>8</v>
      </c>
      <c r="T51" s="34"/>
      <c r="U51" s="7"/>
      <c r="V51" s="7"/>
      <c r="W51" s="7"/>
      <c r="X51" s="7"/>
    </row>
    <row r="52" spans="1:24" ht="17.25" customHeight="1" thickBot="1" x14ac:dyDescent="0.3">
      <c r="A52" s="42"/>
      <c r="B52" s="39"/>
      <c r="C52" s="53"/>
      <c r="D52" s="167" t="str">
        <f>HYPERLINK("https://miamia.ru/search/index.php?q="&amp;Q52&amp;"&amp;s=Поиск?utm_source=Excel&amp;utm_medium=Nalichie&amp;utm_content="&amp;Q52&amp;"","Посмотреть большую фотографию на сайте")</f>
        <v>Посмотреть большую фотографию на сайте</v>
      </c>
      <c r="E52" s="167"/>
      <c r="F52" s="167"/>
      <c r="G52" s="167"/>
      <c r="H52" s="167"/>
      <c r="I52" s="167"/>
      <c r="J52" s="167"/>
      <c r="K52" s="167"/>
      <c r="L52" s="167"/>
      <c r="M52" s="167"/>
      <c r="N52" s="167"/>
      <c r="O52" s="32" t="str">
        <f ca="1">IF(D52="цвет",SUM(O53:INDIRECT("L"&amp;R52)),IF(SUM(E52:N52)=0,"",SUM(E52:N52)))</f>
        <v/>
      </c>
      <c r="P52" s="5" t="s">
        <v>8</v>
      </c>
      <c r="Q52" s="155">
        <f t="shared" si="0"/>
        <v>522</v>
      </c>
      <c r="R52" s="28">
        <f t="shared" ca="1" si="1"/>
        <v>52</v>
      </c>
      <c r="S52" s="44" t="s">
        <v>8</v>
      </c>
      <c r="T52" s="34"/>
      <c r="U52" s="7"/>
      <c r="V52" s="7"/>
      <c r="W52" s="7"/>
      <c r="X52" s="7"/>
    </row>
    <row r="53" spans="1:24" ht="17.45" customHeight="1" thickBot="1" x14ac:dyDescent="0.3">
      <c r="A53" s="21"/>
      <c r="B53" s="170" t="s">
        <v>39</v>
      </c>
      <c r="C53" s="45">
        <v>523</v>
      </c>
      <c r="D53" s="66" t="s">
        <v>2</v>
      </c>
      <c r="E53" s="47" t="s">
        <v>33</v>
      </c>
      <c r="F53" s="47" t="s">
        <v>34</v>
      </c>
      <c r="G53" s="47" t="s">
        <v>35</v>
      </c>
      <c r="H53" s="47" t="s">
        <v>36</v>
      </c>
      <c r="I53" s="47" t="s">
        <v>37</v>
      </c>
      <c r="J53" s="67" t="s">
        <v>38</v>
      </c>
      <c r="K53" s="67"/>
      <c r="L53" s="49"/>
      <c r="M53" s="49"/>
      <c r="N53" s="50"/>
      <c r="O53" s="27">
        <f ca="1">IF(D53="цвет",SUM(O54:INDIRECT("L"&amp;R53)),IF(SUM(E53:N53)=0,"",SUM(E53:N53)))</f>
        <v>0</v>
      </c>
      <c r="P53" s="154">
        <v>514</v>
      </c>
      <c r="Q53" s="155">
        <f t="shared" si="0"/>
        <v>523</v>
      </c>
      <c r="R53" s="156">
        <f t="shared" ca="1" si="1"/>
        <v>57</v>
      </c>
      <c r="S53" s="157">
        <v>150</v>
      </c>
      <c r="T53" s="158">
        <f ca="1">S53*O53</f>
        <v>0</v>
      </c>
      <c r="U53" s="7"/>
      <c r="V53" s="7"/>
      <c r="W53" s="7"/>
      <c r="X53" s="7"/>
    </row>
    <row r="54" spans="1:24" ht="17.45" customHeight="1" thickBot="1" x14ac:dyDescent="0.3">
      <c r="A54" s="21"/>
      <c r="B54" s="171"/>
      <c r="C54" s="189"/>
      <c r="D54" s="63" t="s">
        <v>14</v>
      </c>
      <c r="E54" s="30"/>
      <c r="F54" s="30"/>
      <c r="G54" s="2"/>
      <c r="H54" s="3"/>
      <c r="I54" s="3"/>
      <c r="J54" s="30"/>
      <c r="K54" s="30"/>
      <c r="L54" s="30"/>
      <c r="M54" s="30"/>
      <c r="N54" s="31"/>
      <c r="O54" s="32" t="str">
        <f ca="1">IF(D54="цвет",SUM(O55:INDIRECT("L"&amp;R54)),IF(SUM(E54:N54)=0,"",SUM(E54:N54)))</f>
        <v/>
      </c>
      <c r="P54" s="5" t="s">
        <v>8</v>
      </c>
      <c r="Q54" s="155">
        <f t="shared" si="0"/>
        <v>523</v>
      </c>
      <c r="R54" s="28">
        <f t="shared" ca="1" si="1"/>
        <v>57</v>
      </c>
      <c r="S54" s="33" t="s">
        <v>8</v>
      </c>
      <c r="T54" s="34"/>
      <c r="U54" s="7"/>
      <c r="V54" s="7"/>
      <c r="W54" s="7"/>
      <c r="X54" s="7"/>
    </row>
    <row r="55" spans="1:24" ht="17.45" customHeight="1" thickBot="1" x14ac:dyDescent="0.3">
      <c r="A55" s="21"/>
      <c r="B55" s="171"/>
      <c r="C55" s="189"/>
      <c r="D55" s="63" t="s">
        <v>16</v>
      </c>
      <c r="E55" s="30"/>
      <c r="F55" s="30"/>
      <c r="G55" s="30"/>
      <c r="H55" s="30"/>
      <c r="I55" s="30"/>
      <c r="J55" s="30"/>
      <c r="K55" s="30"/>
      <c r="L55" s="30"/>
      <c r="M55" s="30"/>
      <c r="N55" s="31"/>
      <c r="O55" s="64" t="str">
        <f ca="1">IF(D55="цвет",SUM(O56:INDIRECT("L"&amp;R55)),IF(SUM(E55:N55)=0,"",SUM(E55:N55)))</f>
        <v/>
      </c>
      <c r="P55" s="5" t="s">
        <v>8</v>
      </c>
      <c r="Q55" s="155">
        <f t="shared" si="0"/>
        <v>523</v>
      </c>
      <c r="R55" s="28">
        <f t="shared" ca="1" si="1"/>
        <v>57</v>
      </c>
      <c r="S55" s="65" t="s">
        <v>8</v>
      </c>
      <c r="T55" s="34"/>
      <c r="U55" s="7"/>
      <c r="V55" s="7"/>
      <c r="W55" s="7"/>
      <c r="X55" s="7"/>
    </row>
    <row r="56" spans="1:24" ht="123.75" customHeight="1" thickBot="1" x14ac:dyDescent="0.3">
      <c r="A56" s="21"/>
      <c r="B56" s="171"/>
      <c r="C56" s="53"/>
      <c r="D56" s="185" t="s">
        <v>63</v>
      </c>
      <c r="E56" s="186"/>
      <c r="F56" s="186"/>
      <c r="G56" s="186"/>
      <c r="H56" s="186"/>
      <c r="I56" s="186"/>
      <c r="J56" s="186"/>
      <c r="K56" s="186"/>
      <c r="L56" s="186"/>
      <c r="M56" s="186"/>
      <c r="N56" s="187"/>
      <c r="O56" s="32" t="str">
        <f ca="1">IF(D56="цвет",SUM(O57:INDIRECT("L"&amp;R56)),IF(SUM(E56:N56)=0,"",SUM(E56:N56)))</f>
        <v/>
      </c>
      <c r="P56" s="5" t="s">
        <v>8</v>
      </c>
      <c r="Q56" s="155">
        <f t="shared" si="0"/>
        <v>523</v>
      </c>
      <c r="R56" s="28">
        <f t="shared" ca="1" si="1"/>
        <v>57</v>
      </c>
      <c r="S56" s="33" t="s">
        <v>8</v>
      </c>
      <c r="T56" s="34"/>
      <c r="U56" s="7"/>
      <c r="V56" s="7"/>
      <c r="W56" s="7"/>
      <c r="X56" s="7"/>
    </row>
    <row r="57" spans="1:24" ht="17.25" customHeight="1" thickBot="1" x14ac:dyDescent="0.3">
      <c r="A57" s="42"/>
      <c r="B57" s="39"/>
      <c r="C57" s="53"/>
      <c r="D57" s="167" t="str">
        <f>HYPERLINK("https://miamia.ru/search/index.php?q="&amp;Q57&amp;"&amp;s=Поиск?utm_source=Excel&amp;utm_medium=Nalichie&amp;utm_content="&amp;Q57&amp;"","Посмотреть большую фотографию на сайте")</f>
        <v>Посмотреть большую фотографию на сайте</v>
      </c>
      <c r="E57" s="167"/>
      <c r="F57" s="167"/>
      <c r="G57" s="167"/>
      <c r="H57" s="167"/>
      <c r="I57" s="167"/>
      <c r="J57" s="167"/>
      <c r="K57" s="167"/>
      <c r="L57" s="167"/>
      <c r="M57" s="167"/>
      <c r="N57" s="167"/>
      <c r="O57" s="32" t="str">
        <f ca="1">IF(D57="цвет",SUM(O58:INDIRECT("L"&amp;R57)),IF(SUM(E57:N57)=0,"",SUM(E57:N57)))</f>
        <v/>
      </c>
      <c r="P57" s="5" t="s">
        <v>8</v>
      </c>
      <c r="Q57" s="155">
        <f t="shared" si="0"/>
        <v>523</v>
      </c>
      <c r="R57" s="28">
        <f t="shared" ca="1" si="1"/>
        <v>57</v>
      </c>
      <c r="S57" s="44" t="s">
        <v>8</v>
      </c>
      <c r="T57" s="34"/>
      <c r="U57" s="7"/>
      <c r="V57" s="7"/>
      <c r="W57" s="7"/>
      <c r="X57" s="7"/>
    </row>
    <row r="58" spans="1:24" ht="17.45" customHeight="1" thickBot="1" x14ac:dyDescent="0.3">
      <c r="A58" s="21"/>
      <c r="B58" s="170" t="s">
        <v>40</v>
      </c>
      <c r="C58" s="45">
        <v>524</v>
      </c>
      <c r="D58" s="66" t="s">
        <v>2</v>
      </c>
      <c r="E58" s="47" t="s">
        <v>22</v>
      </c>
      <c r="F58" s="47" t="s">
        <v>23</v>
      </c>
      <c r="G58" s="47" t="s">
        <v>24</v>
      </c>
      <c r="H58" s="47" t="s">
        <v>26</v>
      </c>
      <c r="I58" s="47" t="s">
        <v>27</v>
      </c>
      <c r="J58" s="47" t="s">
        <v>28</v>
      </c>
      <c r="K58" s="47"/>
      <c r="L58" s="49"/>
      <c r="M58" s="49"/>
      <c r="N58" s="50"/>
      <c r="O58" s="27">
        <f ca="1">IF(D58="цвет",SUM(O59:INDIRECT("L"&amp;R58)),IF(SUM(E58:N58)=0,"",SUM(E58:N58)))</f>
        <v>0</v>
      </c>
      <c r="P58" s="154">
        <v>514</v>
      </c>
      <c r="Q58" s="155">
        <f t="shared" si="0"/>
        <v>524</v>
      </c>
      <c r="R58" s="156">
        <f t="shared" ca="1" si="1"/>
        <v>62</v>
      </c>
      <c r="S58" s="157">
        <v>150</v>
      </c>
      <c r="T58" s="158">
        <f ca="1">S58*O58</f>
        <v>0</v>
      </c>
      <c r="U58" s="7"/>
      <c r="V58" s="7"/>
      <c r="W58" s="7"/>
      <c r="X58" s="7"/>
    </row>
    <row r="59" spans="1:24" ht="17.45" customHeight="1" thickBot="1" x14ac:dyDescent="0.3">
      <c r="A59" s="21"/>
      <c r="B59" s="171"/>
      <c r="C59" s="180"/>
      <c r="D59" s="63" t="s">
        <v>14</v>
      </c>
      <c r="E59" s="30"/>
      <c r="F59" s="2"/>
      <c r="G59" s="30"/>
      <c r="H59" s="3"/>
      <c r="I59" s="3"/>
      <c r="J59" s="30"/>
      <c r="K59" s="30"/>
      <c r="L59" s="30"/>
      <c r="M59" s="30"/>
      <c r="N59" s="31"/>
      <c r="O59" s="32" t="str">
        <f ca="1">IF(D59="цвет",SUM(O60:INDIRECT("L"&amp;R59)),IF(SUM(E59:N59)=0,"",SUM(E59:N59)))</f>
        <v/>
      </c>
      <c r="P59" s="5" t="s">
        <v>8</v>
      </c>
      <c r="Q59" s="155">
        <f t="shared" si="0"/>
        <v>524</v>
      </c>
      <c r="R59" s="28">
        <f t="shared" ca="1" si="1"/>
        <v>62</v>
      </c>
      <c r="S59" s="33" t="s">
        <v>8</v>
      </c>
      <c r="T59" s="34"/>
      <c r="U59" s="7"/>
      <c r="V59" s="7"/>
      <c r="W59" s="7"/>
      <c r="X59" s="7"/>
    </row>
    <row r="60" spans="1:24" ht="17.45" customHeight="1" thickBot="1" x14ac:dyDescent="0.3">
      <c r="A60" s="21"/>
      <c r="B60" s="171"/>
      <c r="C60" s="180"/>
      <c r="D60" s="63" t="s">
        <v>16</v>
      </c>
      <c r="E60" s="30"/>
      <c r="F60" s="30"/>
      <c r="G60" s="30"/>
      <c r="H60" s="30"/>
      <c r="I60" s="30"/>
      <c r="J60" s="30"/>
      <c r="K60" s="30"/>
      <c r="L60" s="30"/>
      <c r="M60" s="30"/>
      <c r="N60" s="31"/>
      <c r="O60" s="64" t="str">
        <f ca="1">IF(D60="цвет",SUM(O61:INDIRECT("L"&amp;R60)),IF(SUM(E60:N60)=0,"",SUM(E60:N60)))</f>
        <v/>
      </c>
      <c r="P60" s="5" t="s">
        <v>8</v>
      </c>
      <c r="Q60" s="155">
        <f t="shared" si="0"/>
        <v>524</v>
      </c>
      <c r="R60" s="28">
        <f t="shared" ca="1" si="1"/>
        <v>62</v>
      </c>
      <c r="S60" s="65" t="s">
        <v>8</v>
      </c>
      <c r="T60" s="34"/>
      <c r="U60" s="7"/>
      <c r="V60" s="7"/>
      <c r="W60" s="7"/>
      <c r="X60" s="7"/>
    </row>
    <row r="61" spans="1:24" ht="123" customHeight="1" thickBot="1" x14ac:dyDescent="0.3">
      <c r="A61" s="21"/>
      <c r="B61" s="171"/>
      <c r="C61" s="53"/>
      <c r="D61" s="185" t="s">
        <v>64</v>
      </c>
      <c r="E61" s="186"/>
      <c r="F61" s="186"/>
      <c r="G61" s="186"/>
      <c r="H61" s="186"/>
      <c r="I61" s="186"/>
      <c r="J61" s="186"/>
      <c r="K61" s="186"/>
      <c r="L61" s="186"/>
      <c r="M61" s="186"/>
      <c r="N61" s="187"/>
      <c r="O61" s="32" t="str">
        <f ca="1">IF(D61="цвет",SUM(O62:INDIRECT("L"&amp;R61)),IF(SUM(E61:N61)=0,"",SUM(E61:N61)))</f>
        <v/>
      </c>
      <c r="P61" s="5" t="s">
        <v>8</v>
      </c>
      <c r="Q61" s="155">
        <f t="shared" si="0"/>
        <v>524</v>
      </c>
      <c r="R61" s="28">
        <f t="shared" ca="1" si="1"/>
        <v>62</v>
      </c>
      <c r="S61" s="33" t="s">
        <v>8</v>
      </c>
      <c r="T61" s="34"/>
      <c r="U61" s="7"/>
      <c r="V61" s="7"/>
      <c r="W61" s="7"/>
      <c r="X61" s="7"/>
    </row>
    <row r="62" spans="1:24" ht="17.25" customHeight="1" thickBot="1" x14ac:dyDescent="0.3">
      <c r="A62" s="42"/>
      <c r="B62" s="39"/>
      <c r="C62" s="53"/>
      <c r="D62" s="167" t="str">
        <f>HYPERLINK("https://miamia.ru/search/index.php?q="&amp;Q62&amp;"&amp;s=Поиск?utm_source=Excel&amp;utm_medium=Nalichie&amp;utm_content="&amp;Q62&amp;"","Посмотреть большую фотографию на сайте")</f>
        <v>Посмотреть большую фотографию на сайте</v>
      </c>
      <c r="E62" s="167"/>
      <c r="F62" s="167"/>
      <c r="G62" s="167"/>
      <c r="H62" s="167"/>
      <c r="I62" s="167"/>
      <c r="J62" s="167"/>
      <c r="K62" s="167"/>
      <c r="L62" s="167"/>
      <c r="M62" s="167"/>
      <c r="N62" s="167"/>
      <c r="O62" s="32" t="str">
        <f ca="1">IF(D62="цвет",SUM(O63:INDIRECT("L"&amp;R62)),IF(SUM(E62:N62)=0,"",SUM(E62:N62)))</f>
        <v/>
      </c>
      <c r="P62" s="5" t="s">
        <v>8</v>
      </c>
      <c r="Q62" s="155">
        <f t="shared" si="0"/>
        <v>524</v>
      </c>
      <c r="R62" s="28">
        <f t="shared" ca="1" si="1"/>
        <v>62</v>
      </c>
      <c r="S62" s="44" t="s">
        <v>8</v>
      </c>
      <c r="T62" s="34"/>
      <c r="U62" s="7"/>
      <c r="V62" s="7"/>
      <c r="W62" s="7"/>
      <c r="X62" s="7"/>
    </row>
    <row r="63" spans="1:24" ht="17.45" customHeight="1" thickBot="1" x14ac:dyDescent="0.3">
      <c r="A63" s="21"/>
      <c r="B63" s="170">
        <v>9517</v>
      </c>
      <c r="C63" s="45">
        <v>526</v>
      </c>
      <c r="D63" s="66" t="s">
        <v>2</v>
      </c>
      <c r="E63" s="47" t="s">
        <v>41</v>
      </c>
      <c r="F63" s="68"/>
      <c r="G63" s="47" t="s">
        <v>42</v>
      </c>
      <c r="H63" s="68"/>
      <c r="I63" s="56" t="s">
        <v>43</v>
      </c>
      <c r="J63" s="69"/>
      <c r="K63" s="69"/>
      <c r="L63" s="49"/>
      <c r="M63" s="49"/>
      <c r="N63" s="50"/>
      <c r="O63" s="27">
        <f ca="1">IF(D63="цвет",SUM(O64:INDIRECT("L"&amp;R63)),IF(SUM(E63:N63)=0,"",SUM(E63:N63)))</f>
        <v>0</v>
      </c>
      <c r="P63" s="154">
        <v>773</v>
      </c>
      <c r="Q63" s="155">
        <f t="shared" si="0"/>
        <v>526</v>
      </c>
      <c r="R63" s="156">
        <f t="shared" ca="1" si="1"/>
        <v>67</v>
      </c>
      <c r="S63" s="157">
        <v>150</v>
      </c>
      <c r="T63" s="158">
        <f ca="1">S63*O63</f>
        <v>0</v>
      </c>
      <c r="U63" s="7"/>
      <c r="V63" s="7"/>
      <c r="W63" s="7"/>
      <c r="X63" s="7"/>
    </row>
    <row r="64" spans="1:24" ht="17.45" customHeight="1" thickBot="1" x14ac:dyDescent="0.35">
      <c r="A64" s="21"/>
      <c r="B64" s="171"/>
      <c r="C64" s="172"/>
      <c r="D64" s="63" t="s">
        <v>14</v>
      </c>
      <c r="E64" s="3"/>
      <c r="F64" s="70"/>
      <c r="G64" s="2"/>
      <c r="H64" s="70"/>
      <c r="I64" s="3"/>
      <c r="J64" s="70"/>
      <c r="K64" s="70"/>
      <c r="L64" s="30"/>
      <c r="M64" s="30"/>
      <c r="N64" s="31"/>
      <c r="O64" s="59" t="str">
        <f ca="1">IF(D64="цвет",SUM(O65:INDIRECT("L"&amp;R64)),IF(SUM(E64:N64)=0,"",SUM(E64:N64)))</f>
        <v/>
      </c>
      <c r="P64" s="5" t="s">
        <v>8</v>
      </c>
      <c r="Q64" s="155">
        <f t="shared" si="0"/>
        <v>526</v>
      </c>
      <c r="R64" s="28">
        <f t="shared" ca="1" si="1"/>
        <v>67</v>
      </c>
      <c r="S64" s="60" t="s">
        <v>8</v>
      </c>
      <c r="T64" s="34"/>
      <c r="U64" s="7"/>
      <c r="V64" s="7"/>
      <c r="W64" s="7"/>
      <c r="X64" s="7"/>
    </row>
    <row r="65" spans="1:24" ht="17.45" customHeight="1" thickBot="1" x14ac:dyDescent="0.35">
      <c r="A65" s="21"/>
      <c r="B65" s="171"/>
      <c r="C65" s="172"/>
      <c r="D65" s="63" t="s">
        <v>16</v>
      </c>
      <c r="E65" s="30"/>
      <c r="F65" s="70"/>
      <c r="G65" s="30"/>
      <c r="H65" s="70"/>
      <c r="I65" s="30"/>
      <c r="J65" s="70"/>
      <c r="K65" s="70"/>
      <c r="L65" s="30"/>
      <c r="M65" s="30"/>
      <c r="N65" s="31"/>
      <c r="O65" s="59" t="str">
        <f ca="1">IF(D65="цвет",SUM(O66:INDIRECT("L"&amp;R65)),IF(SUM(E65:N65)=0,"",SUM(E65:N65)))</f>
        <v/>
      </c>
      <c r="P65" s="5" t="s">
        <v>8</v>
      </c>
      <c r="Q65" s="155">
        <f t="shared" si="0"/>
        <v>526</v>
      </c>
      <c r="R65" s="28">
        <f t="shared" ca="1" si="1"/>
        <v>67</v>
      </c>
      <c r="S65" s="60" t="s">
        <v>8</v>
      </c>
      <c r="T65" s="34"/>
      <c r="U65" s="7"/>
      <c r="V65" s="7"/>
      <c r="W65" s="7"/>
      <c r="X65" s="7"/>
    </row>
    <row r="66" spans="1:24" ht="169.5" customHeight="1" thickBot="1" x14ac:dyDescent="0.35">
      <c r="A66" s="21"/>
      <c r="B66" s="171"/>
      <c r="C66" s="53"/>
      <c r="D66" s="185" t="s">
        <v>65</v>
      </c>
      <c r="E66" s="186"/>
      <c r="F66" s="186"/>
      <c r="G66" s="186"/>
      <c r="H66" s="186"/>
      <c r="I66" s="186"/>
      <c r="J66" s="186"/>
      <c r="K66" s="186"/>
      <c r="L66" s="186"/>
      <c r="M66" s="186"/>
      <c r="N66" s="187"/>
      <c r="O66" s="59" t="str">
        <f ca="1">IF(D66="цвет",SUM(O67:INDIRECT("L"&amp;R66)),IF(SUM(E66:N66)=0,"",SUM(E66:N66)))</f>
        <v/>
      </c>
      <c r="P66" s="5" t="s">
        <v>8</v>
      </c>
      <c r="Q66" s="155">
        <f t="shared" si="0"/>
        <v>526</v>
      </c>
      <c r="R66" s="28">
        <f t="shared" ca="1" si="1"/>
        <v>67</v>
      </c>
      <c r="S66" s="60" t="s">
        <v>8</v>
      </c>
      <c r="T66" s="34"/>
      <c r="U66" s="7"/>
      <c r="V66" s="7"/>
      <c r="W66" s="7"/>
      <c r="X66" s="7"/>
    </row>
    <row r="67" spans="1:24" ht="17.25" customHeight="1" thickBot="1" x14ac:dyDescent="0.3">
      <c r="A67" s="42"/>
      <c r="B67" s="71"/>
      <c r="C67" s="72"/>
      <c r="D67" s="188" t="str">
        <f>HYPERLINK("https://miamia.ru/search/index.php?q="&amp;Q67&amp;"&amp;s=Поиск?utm_source=Excel&amp;utm_medium=Nalichie&amp;utm_content="&amp;Q67&amp;"","Посмотреть большую фотографию на сайте")</f>
        <v>Посмотреть большую фотографию на сайте</v>
      </c>
      <c r="E67" s="188"/>
      <c r="F67" s="188"/>
      <c r="G67" s="188"/>
      <c r="H67" s="188"/>
      <c r="I67" s="188"/>
      <c r="J67" s="188"/>
      <c r="K67" s="188"/>
      <c r="L67" s="188"/>
      <c r="M67" s="188"/>
      <c r="N67" s="188"/>
      <c r="O67" s="32" t="str">
        <f ca="1">IF(D67="цвет",SUM(#REF!:INDIRECT("L"&amp;R67)),IF(SUM(E67:N67)=0,"",SUM(E67:N67)))</f>
        <v/>
      </c>
      <c r="P67" s="5" t="s">
        <v>8</v>
      </c>
      <c r="Q67" s="155">
        <f t="shared" si="0"/>
        <v>526</v>
      </c>
      <c r="R67" s="28">
        <f ca="1">IF(D67="Посмотреть большую фотографию на сайте",CELL("строка",O67),#REF!)</f>
        <v>67</v>
      </c>
      <c r="S67" s="44" t="s">
        <v>8</v>
      </c>
      <c r="T67" s="34"/>
      <c r="U67" s="7"/>
      <c r="V67" s="7"/>
      <c r="W67" s="7"/>
      <c r="X67" s="7"/>
    </row>
    <row r="68" spans="1:24" ht="17.25" thickBot="1" x14ac:dyDescent="0.3">
      <c r="B68" s="170"/>
      <c r="C68" s="22">
        <v>569</v>
      </c>
      <c r="D68" s="66" t="s">
        <v>2</v>
      </c>
      <c r="E68" s="47" t="s">
        <v>11</v>
      </c>
      <c r="F68" s="47" t="s">
        <v>12</v>
      </c>
      <c r="G68" s="47"/>
      <c r="H68" s="47"/>
      <c r="I68" s="47"/>
      <c r="J68" s="47"/>
      <c r="K68" s="47"/>
      <c r="L68" s="49"/>
      <c r="M68" s="49"/>
      <c r="N68" s="50"/>
      <c r="O68" s="27">
        <f ca="1">IF(D68="цвет",SUM(O69:INDIRECT("L"&amp;R68)),IF(SUM(E68:N68)=0,"",SUM(E68:N68)))</f>
        <v>0</v>
      </c>
      <c r="P68" s="154">
        <v>514</v>
      </c>
      <c r="Q68" s="155">
        <f>IF(C68&lt;&gt;0,C68,#REF!)</f>
        <v>569</v>
      </c>
      <c r="R68" s="156">
        <f t="shared" ref="R68:R121" ca="1" si="2">IF(D68="Посмотреть большую фотографию на сайте",CELL("строка",O68),R69)</f>
        <v>72</v>
      </c>
      <c r="S68" s="157">
        <v>250</v>
      </c>
      <c r="T68" s="158">
        <f ca="1">S68*O68</f>
        <v>0</v>
      </c>
      <c r="U68" s="7"/>
      <c r="V68" s="7"/>
      <c r="W68" s="7"/>
      <c r="X68" s="7"/>
    </row>
    <row r="69" spans="1:24" ht="19.5" thickBot="1" x14ac:dyDescent="0.35">
      <c r="B69" s="171"/>
      <c r="C69" s="172"/>
      <c r="D69" s="63" t="s">
        <v>16</v>
      </c>
      <c r="E69" s="3"/>
      <c r="F69" s="3"/>
      <c r="G69" s="30"/>
      <c r="H69" s="30"/>
      <c r="I69" s="30"/>
      <c r="J69" s="30"/>
      <c r="K69" s="30"/>
      <c r="L69" s="30"/>
      <c r="M69" s="30"/>
      <c r="N69" s="31"/>
      <c r="O69" s="59" t="str">
        <f ca="1">IF(D69="цвет",SUM(O70:INDIRECT("L"&amp;R69)),IF(SUM(E69:N69)=0,"",SUM(E69:N69)))</f>
        <v/>
      </c>
      <c r="P69" s="5" t="s">
        <v>8</v>
      </c>
      <c r="Q69" s="155">
        <f t="shared" ref="Q69:Q121" si="3">IF(C69&lt;&gt;0,C69,Q68)</f>
        <v>569</v>
      </c>
      <c r="R69" s="28">
        <f t="shared" ca="1" si="2"/>
        <v>72</v>
      </c>
      <c r="S69" s="60" t="s">
        <v>8</v>
      </c>
      <c r="T69" s="34"/>
      <c r="U69" s="7"/>
      <c r="V69" s="7"/>
      <c r="W69" s="7"/>
      <c r="X69" s="7"/>
    </row>
    <row r="70" spans="1:24" ht="19.5" thickBot="1" x14ac:dyDescent="0.35">
      <c r="B70" s="171"/>
      <c r="C70" s="172"/>
      <c r="D70" s="73" t="s">
        <v>14</v>
      </c>
      <c r="E70" s="161"/>
      <c r="F70" s="161"/>
      <c r="G70" s="36"/>
      <c r="H70" s="36"/>
      <c r="I70" s="36"/>
      <c r="J70" s="36"/>
      <c r="K70" s="36"/>
      <c r="L70" s="36"/>
      <c r="M70" s="36"/>
      <c r="N70" s="37"/>
      <c r="O70" s="59" t="str">
        <f ca="1">IF(D70="цвет",SUM(O71:INDIRECT("L"&amp;R70)),IF(SUM(E70:N70)=0,"",SUM(E70:N70)))</f>
        <v/>
      </c>
      <c r="P70" s="5" t="s">
        <v>8</v>
      </c>
      <c r="Q70" s="155">
        <f t="shared" si="3"/>
        <v>569</v>
      </c>
      <c r="R70" s="28">
        <f t="shared" ca="1" si="2"/>
        <v>72</v>
      </c>
      <c r="S70" s="60" t="s">
        <v>8</v>
      </c>
      <c r="T70" s="34"/>
      <c r="U70" s="7"/>
      <c r="V70" s="7"/>
      <c r="W70" s="7"/>
      <c r="X70" s="7"/>
    </row>
    <row r="71" spans="1:24" ht="110.25" customHeight="1" thickBot="1" x14ac:dyDescent="0.35">
      <c r="B71" s="171"/>
      <c r="C71" s="53"/>
      <c r="D71" s="185" t="s">
        <v>113</v>
      </c>
      <c r="E71" s="186"/>
      <c r="F71" s="186"/>
      <c r="G71" s="186"/>
      <c r="H71" s="186"/>
      <c r="I71" s="186"/>
      <c r="J71" s="186"/>
      <c r="K71" s="186"/>
      <c r="L71" s="186"/>
      <c r="M71" s="186"/>
      <c r="N71" s="187"/>
      <c r="O71" s="59" t="str">
        <f ca="1">IF(D71="цвет",SUM(O72:INDIRECT("L"&amp;R71)),IF(SUM(E71:N71)=0,"",SUM(E71:N71)))</f>
        <v/>
      </c>
      <c r="P71" s="5" t="s">
        <v>8</v>
      </c>
      <c r="Q71" s="155">
        <f t="shared" si="3"/>
        <v>569</v>
      </c>
      <c r="R71" s="28">
        <f t="shared" ca="1" si="2"/>
        <v>72</v>
      </c>
      <c r="S71" s="60" t="s">
        <v>8</v>
      </c>
      <c r="T71" s="34"/>
      <c r="U71" s="7"/>
      <c r="V71" s="7"/>
      <c r="W71" s="7"/>
      <c r="X71" s="7"/>
    </row>
    <row r="72" spans="1:24" ht="17.25" customHeight="1" thickBot="1" x14ac:dyDescent="0.3">
      <c r="A72" s="42"/>
      <c r="B72" s="71"/>
      <c r="C72" s="72"/>
      <c r="D72" s="167" t="str">
        <f>HYPERLINK("https://miamia.ru/search/index.php?q="&amp;Q72&amp;"&amp;s=Поиск?utm_source=Excel&amp;utm_medium=Nalichie&amp;utm_content="&amp;Q72&amp;"","Посмотреть большую фотографию на сайте")</f>
        <v>Посмотреть большую фотографию на сайте</v>
      </c>
      <c r="E72" s="167"/>
      <c r="F72" s="167"/>
      <c r="G72" s="167"/>
      <c r="H72" s="167"/>
      <c r="I72" s="167"/>
      <c r="J72" s="167"/>
      <c r="K72" s="167"/>
      <c r="L72" s="167"/>
      <c r="M72" s="167"/>
      <c r="N72" s="167"/>
      <c r="O72" s="32" t="str">
        <f ca="1">IF(D72="цвет",SUM(O73:INDIRECT("L"&amp;R72)),IF(SUM(E72:N72)=0,"",SUM(E72:N72)))</f>
        <v/>
      </c>
      <c r="P72" s="5" t="s">
        <v>8</v>
      </c>
      <c r="Q72" s="155">
        <f t="shared" si="3"/>
        <v>569</v>
      </c>
      <c r="R72" s="28">
        <f t="shared" ca="1" si="2"/>
        <v>72</v>
      </c>
      <c r="S72" s="44" t="s">
        <v>8</v>
      </c>
      <c r="T72" s="34"/>
      <c r="U72" s="7"/>
      <c r="V72" s="7"/>
      <c r="W72" s="7"/>
      <c r="X72" s="7"/>
    </row>
    <row r="73" spans="1:24" ht="17.25" thickBot="1" x14ac:dyDescent="0.3">
      <c r="B73" s="170">
        <v>7815</v>
      </c>
      <c r="C73" s="22">
        <v>578</v>
      </c>
      <c r="D73" s="66" t="s">
        <v>2</v>
      </c>
      <c r="E73" s="47" t="s">
        <v>3</v>
      </c>
      <c r="F73" s="49" t="s">
        <v>4</v>
      </c>
      <c r="G73" s="47" t="s">
        <v>5</v>
      </c>
      <c r="H73" s="47" t="s">
        <v>6</v>
      </c>
      <c r="I73" s="47" t="s">
        <v>7</v>
      </c>
      <c r="J73" s="47"/>
      <c r="K73" s="47"/>
      <c r="L73" s="49"/>
      <c r="M73" s="49"/>
      <c r="N73" s="50"/>
      <c r="O73" s="27">
        <f ca="1">IF(D73="цвет",SUM(O74:INDIRECT("L"&amp;R73)),IF(SUM(E73:N73)=0,"",SUM(E73:N73)))</f>
        <v>0</v>
      </c>
      <c r="P73" s="154">
        <v>773</v>
      </c>
      <c r="Q73" s="155">
        <f t="shared" si="3"/>
        <v>578</v>
      </c>
      <c r="R73" s="156">
        <f t="shared" ca="1" si="2"/>
        <v>77</v>
      </c>
      <c r="S73" s="157">
        <v>90</v>
      </c>
      <c r="T73" s="158">
        <f ca="1">S73*O73</f>
        <v>0</v>
      </c>
      <c r="U73" s="7"/>
      <c r="V73" s="7"/>
      <c r="W73" s="7"/>
      <c r="X73" s="7"/>
    </row>
    <row r="74" spans="1:24" ht="19.5" thickBot="1" x14ac:dyDescent="0.35">
      <c r="B74" s="171"/>
      <c r="C74" s="172"/>
      <c r="D74" s="63" t="s">
        <v>16</v>
      </c>
      <c r="E74" s="30"/>
      <c r="F74" s="30"/>
      <c r="G74" s="30"/>
      <c r="H74" s="30"/>
      <c r="I74" s="30"/>
      <c r="J74" s="30"/>
      <c r="K74" s="30"/>
      <c r="L74" s="30"/>
      <c r="M74" s="30"/>
      <c r="N74" s="31"/>
      <c r="O74" s="59" t="str">
        <f ca="1">IF(D74="цвет",SUM(O75:INDIRECT("L"&amp;R74)),IF(SUM(E74:N74)=0,"",SUM(E74:N74)))</f>
        <v/>
      </c>
      <c r="P74" s="5" t="s">
        <v>8</v>
      </c>
      <c r="Q74" s="155">
        <f t="shared" si="3"/>
        <v>578</v>
      </c>
      <c r="R74" s="28">
        <f t="shared" ca="1" si="2"/>
        <v>77</v>
      </c>
      <c r="S74" s="60" t="s">
        <v>8</v>
      </c>
      <c r="T74" s="34"/>
      <c r="U74" s="7"/>
      <c r="V74" s="7"/>
      <c r="W74" s="7"/>
      <c r="X74" s="7"/>
    </row>
    <row r="75" spans="1:24" ht="19.5" thickBot="1" x14ac:dyDescent="0.35">
      <c r="B75" s="171"/>
      <c r="C75" s="172"/>
      <c r="D75" s="73" t="s">
        <v>14</v>
      </c>
      <c r="E75" s="36"/>
      <c r="F75" s="36"/>
      <c r="G75" s="36"/>
      <c r="H75" s="4"/>
      <c r="I75" s="36"/>
      <c r="J75" s="36"/>
      <c r="K75" s="36"/>
      <c r="L75" s="36"/>
      <c r="M75" s="36"/>
      <c r="N75" s="37"/>
      <c r="O75" s="59" t="str">
        <f ca="1">IF(D75="цвет",SUM(O76:INDIRECT("L"&amp;R75)),IF(SUM(E75:N75)=0,"",SUM(E75:N75)))</f>
        <v/>
      </c>
      <c r="P75" s="5" t="s">
        <v>8</v>
      </c>
      <c r="Q75" s="155">
        <f t="shared" si="3"/>
        <v>578</v>
      </c>
      <c r="R75" s="28">
        <f t="shared" ca="1" si="2"/>
        <v>77</v>
      </c>
      <c r="S75" s="60" t="s">
        <v>8</v>
      </c>
      <c r="T75" s="34"/>
      <c r="U75" s="7"/>
      <c r="V75" s="7"/>
      <c r="W75" s="7"/>
      <c r="X75" s="7"/>
    </row>
    <row r="76" spans="1:24" ht="114" customHeight="1" thickBot="1" x14ac:dyDescent="0.35">
      <c r="B76" s="171"/>
      <c r="C76" s="53"/>
      <c r="D76" s="185" t="s">
        <v>75</v>
      </c>
      <c r="E76" s="186"/>
      <c r="F76" s="186"/>
      <c r="G76" s="186"/>
      <c r="H76" s="186"/>
      <c r="I76" s="186"/>
      <c r="J76" s="186"/>
      <c r="K76" s="186"/>
      <c r="L76" s="186"/>
      <c r="M76" s="186"/>
      <c r="N76" s="187"/>
      <c r="O76" s="59" t="str">
        <f ca="1">IF(D76="цвет",SUM(O77:INDIRECT("L"&amp;R76)),IF(SUM(E76:N76)=0,"",SUM(E76:N76)))</f>
        <v/>
      </c>
      <c r="P76" s="5" t="s">
        <v>8</v>
      </c>
      <c r="Q76" s="155">
        <f t="shared" si="3"/>
        <v>578</v>
      </c>
      <c r="R76" s="28">
        <f t="shared" ca="1" si="2"/>
        <v>77</v>
      </c>
      <c r="S76" s="60" t="s">
        <v>8</v>
      </c>
      <c r="T76" s="34"/>
      <c r="U76" s="7"/>
      <c r="V76" s="7"/>
      <c r="W76" s="7"/>
      <c r="X76" s="7"/>
    </row>
    <row r="77" spans="1:24" ht="17.25" customHeight="1" thickBot="1" x14ac:dyDescent="0.3">
      <c r="A77" s="42"/>
      <c r="B77" s="71"/>
      <c r="C77" s="72"/>
      <c r="D77" s="167" t="str">
        <f>HYPERLINK("https://miamia.ru/search/index.php?q="&amp;Q77&amp;"&amp;s=Поиск?utm_source=Excel&amp;utm_medium=Nalichie&amp;utm_content="&amp;Q77&amp;"","Посмотреть большую фотографию на сайте")</f>
        <v>Посмотреть большую фотографию на сайте</v>
      </c>
      <c r="E77" s="167"/>
      <c r="F77" s="167"/>
      <c r="G77" s="167"/>
      <c r="H77" s="167"/>
      <c r="I77" s="167"/>
      <c r="J77" s="167"/>
      <c r="K77" s="167"/>
      <c r="L77" s="167"/>
      <c r="M77" s="167"/>
      <c r="N77" s="167"/>
      <c r="O77" s="32" t="str">
        <f ca="1">IF(D77="цвет",SUM(O78:INDIRECT("L"&amp;R77)),IF(SUM(E77:N77)=0,"",SUM(E77:N77)))</f>
        <v/>
      </c>
      <c r="P77" s="5" t="s">
        <v>8</v>
      </c>
      <c r="Q77" s="155">
        <f t="shared" si="3"/>
        <v>578</v>
      </c>
      <c r="R77" s="28">
        <f t="shared" ca="1" si="2"/>
        <v>77</v>
      </c>
      <c r="S77" s="44" t="s">
        <v>8</v>
      </c>
      <c r="T77" s="34"/>
      <c r="U77" s="7"/>
      <c r="V77" s="7"/>
      <c r="W77" s="7"/>
      <c r="X77" s="7"/>
    </row>
    <row r="78" spans="1:24" ht="17.25" thickBot="1" x14ac:dyDescent="0.3">
      <c r="B78" s="170">
        <v>7807</v>
      </c>
      <c r="C78" s="45">
        <v>618</v>
      </c>
      <c r="D78" s="66" t="s">
        <v>2</v>
      </c>
      <c r="E78" s="47" t="s">
        <v>44</v>
      </c>
      <c r="F78" s="47" t="s">
        <v>33</v>
      </c>
      <c r="G78" s="47" t="s">
        <v>34</v>
      </c>
      <c r="H78" s="47" t="s">
        <v>35</v>
      </c>
      <c r="I78" s="47" t="s">
        <v>36</v>
      </c>
      <c r="J78" s="47"/>
      <c r="K78" s="47"/>
      <c r="L78" s="49"/>
      <c r="M78" s="49"/>
      <c r="N78" s="50"/>
      <c r="O78" s="27">
        <f ca="1">IF(D78="цвет",SUM(O79:INDIRECT("L"&amp;R78)),IF(SUM(E78:N78)=0,"",SUM(E78:N78)))</f>
        <v>0</v>
      </c>
      <c r="P78" s="154">
        <v>773</v>
      </c>
      <c r="Q78" s="155">
        <f t="shared" si="3"/>
        <v>618</v>
      </c>
      <c r="R78" s="156">
        <f t="shared" ca="1" si="2"/>
        <v>83</v>
      </c>
      <c r="S78" s="157">
        <v>250</v>
      </c>
      <c r="T78" s="158">
        <f ca="1">S78*O78</f>
        <v>0</v>
      </c>
      <c r="U78" s="7"/>
      <c r="V78" s="7"/>
      <c r="W78" s="7"/>
      <c r="X78" s="7"/>
    </row>
    <row r="79" spans="1:24" ht="19.5" thickBot="1" x14ac:dyDescent="0.35">
      <c r="B79" s="171"/>
      <c r="C79" s="172"/>
      <c r="D79" s="74" t="s">
        <v>45</v>
      </c>
      <c r="E79" s="2"/>
      <c r="F79" s="30"/>
      <c r="G79" s="30"/>
      <c r="H79" s="30"/>
      <c r="I79" s="30"/>
      <c r="J79" s="30"/>
      <c r="K79" s="30"/>
      <c r="L79" s="30"/>
      <c r="M79" s="30"/>
      <c r="N79" s="31"/>
      <c r="O79" s="59" t="str">
        <f ca="1">IF(D79="цвет",SUM(O80:INDIRECT("L"&amp;R79)),IF(SUM(E79:N79)=0,"",SUM(E79:N79)))</f>
        <v/>
      </c>
      <c r="P79" s="5" t="s">
        <v>8</v>
      </c>
      <c r="Q79" s="155">
        <f t="shared" si="3"/>
        <v>618</v>
      </c>
      <c r="R79" s="28">
        <f t="shared" ca="1" si="2"/>
        <v>83</v>
      </c>
      <c r="S79" s="60" t="s">
        <v>8</v>
      </c>
      <c r="T79" s="34"/>
      <c r="U79" s="7"/>
      <c r="V79" s="7"/>
      <c r="W79" s="7"/>
      <c r="X79" s="7"/>
    </row>
    <row r="80" spans="1:24" ht="19.5" thickBot="1" x14ac:dyDescent="0.35">
      <c r="B80" s="171"/>
      <c r="C80" s="172"/>
      <c r="D80" s="74" t="s">
        <v>97</v>
      </c>
      <c r="E80" s="30"/>
      <c r="F80" s="3"/>
      <c r="G80" s="2"/>
      <c r="H80" s="3"/>
      <c r="I80" s="2"/>
      <c r="J80" s="30"/>
      <c r="K80" s="30"/>
      <c r="L80" s="30"/>
      <c r="M80" s="30"/>
      <c r="N80" s="31"/>
      <c r="O80" s="59" t="str">
        <f ca="1">IF(D80="цвет",SUM(O81:INDIRECT("L"&amp;R80)),IF(SUM(E80:N80)=0,"",SUM(E80:N80)))</f>
        <v/>
      </c>
      <c r="P80" s="5" t="s">
        <v>8</v>
      </c>
      <c r="Q80" s="155">
        <f t="shared" si="3"/>
        <v>618</v>
      </c>
      <c r="R80" s="28">
        <f t="shared" ca="1" si="2"/>
        <v>83</v>
      </c>
      <c r="S80" s="60" t="s">
        <v>8</v>
      </c>
      <c r="T80" s="34"/>
      <c r="U80" s="7"/>
      <c r="V80" s="7"/>
      <c r="W80" s="7"/>
      <c r="X80" s="7"/>
    </row>
    <row r="81" spans="1:24" ht="19.5" thickBot="1" x14ac:dyDescent="0.35">
      <c r="B81" s="171"/>
      <c r="C81" s="172"/>
      <c r="D81" s="74" t="s">
        <v>14</v>
      </c>
      <c r="E81" s="3"/>
      <c r="F81" s="30"/>
      <c r="G81" s="3"/>
      <c r="H81" s="2"/>
      <c r="I81" s="30"/>
      <c r="J81" s="30"/>
      <c r="K81" s="30"/>
      <c r="L81" s="30"/>
      <c r="M81" s="30"/>
      <c r="N81" s="31"/>
      <c r="O81" s="59" t="str">
        <f ca="1">IF(D81="цвет",SUM(O82:INDIRECT("L"&amp;R81)),IF(SUM(E81:N81)=0,"",SUM(E81:N81)))</f>
        <v/>
      </c>
      <c r="P81" s="5" t="s">
        <v>8</v>
      </c>
      <c r="Q81" s="155">
        <f t="shared" si="3"/>
        <v>618</v>
      </c>
      <c r="R81" s="28">
        <f t="shared" ca="1" si="2"/>
        <v>83</v>
      </c>
      <c r="S81" s="60" t="s">
        <v>8</v>
      </c>
      <c r="T81" s="34"/>
      <c r="U81" s="7"/>
      <c r="V81" s="7"/>
      <c r="W81" s="7"/>
      <c r="X81" s="7"/>
    </row>
    <row r="82" spans="1:24" ht="136.5" customHeight="1" thickBot="1" x14ac:dyDescent="0.35">
      <c r="B82" s="171"/>
      <c r="C82" s="53"/>
      <c r="D82" s="181" t="s">
        <v>74</v>
      </c>
      <c r="E82" s="181"/>
      <c r="F82" s="181"/>
      <c r="G82" s="181"/>
      <c r="H82" s="181"/>
      <c r="I82" s="181"/>
      <c r="J82" s="181"/>
      <c r="K82" s="181"/>
      <c r="L82" s="181"/>
      <c r="M82" s="181"/>
      <c r="N82" s="181"/>
      <c r="O82" s="59" t="str">
        <f ca="1">IF(D82="цвет",SUM(O83:INDIRECT("L"&amp;R82)),IF(SUM(E82:N82)=0,"",SUM(E82:N82)))</f>
        <v/>
      </c>
      <c r="P82" s="5" t="s">
        <v>8</v>
      </c>
      <c r="Q82" s="155">
        <f t="shared" si="3"/>
        <v>618</v>
      </c>
      <c r="R82" s="28">
        <f t="shared" ca="1" si="2"/>
        <v>83</v>
      </c>
      <c r="S82" s="60" t="s">
        <v>8</v>
      </c>
      <c r="T82" s="34"/>
      <c r="U82" s="7"/>
      <c r="V82" s="7"/>
      <c r="W82" s="7"/>
      <c r="X82" s="7"/>
    </row>
    <row r="83" spans="1:24" thickBot="1" x14ac:dyDescent="0.3">
      <c r="A83" s="42"/>
      <c r="B83" s="71"/>
      <c r="C83" s="72"/>
      <c r="D83" s="167" t="str">
        <f>HYPERLINK("https://miamia.ru/search/index.php?q="&amp;Q83&amp;"&amp;s=Поиск?utm_source=Excel&amp;utm_medium=Nalichie&amp;utm_content="&amp;Q83&amp;"","Посмотреть большую фотографию на сайте")</f>
        <v>Посмотреть большую фотографию на сайте</v>
      </c>
      <c r="E83" s="167"/>
      <c r="F83" s="167"/>
      <c r="G83" s="167"/>
      <c r="H83" s="167"/>
      <c r="I83" s="167"/>
      <c r="J83" s="167"/>
      <c r="K83" s="167"/>
      <c r="L83" s="167"/>
      <c r="M83" s="167"/>
      <c r="N83" s="167"/>
      <c r="O83" s="32" t="str">
        <f ca="1">IF(D83="цвет",SUM(O84:INDIRECT("L"&amp;R83)),IF(SUM(E83:N83)=0,"",SUM(E83:N83)))</f>
        <v/>
      </c>
      <c r="P83" s="5" t="s">
        <v>8</v>
      </c>
      <c r="Q83" s="155">
        <f t="shared" si="3"/>
        <v>618</v>
      </c>
      <c r="R83" s="28">
        <f t="shared" ca="1" si="2"/>
        <v>83</v>
      </c>
      <c r="S83" s="44" t="s">
        <v>8</v>
      </c>
      <c r="T83" s="34"/>
      <c r="U83" s="7"/>
      <c r="V83" s="7"/>
      <c r="W83" s="7"/>
      <c r="X83" s="7"/>
    </row>
    <row r="84" spans="1:24" ht="17.25" thickBot="1" x14ac:dyDescent="0.3">
      <c r="B84" s="170">
        <v>9539</v>
      </c>
      <c r="C84" s="22">
        <v>621</v>
      </c>
      <c r="D84" s="66" t="s">
        <v>2</v>
      </c>
      <c r="E84" s="47" t="s">
        <v>5</v>
      </c>
      <c r="F84" s="47" t="s">
        <v>19</v>
      </c>
      <c r="G84" s="47" t="s">
        <v>7</v>
      </c>
      <c r="H84" s="47"/>
      <c r="I84" s="47"/>
      <c r="J84" s="47"/>
      <c r="K84" s="47"/>
      <c r="L84" s="49"/>
      <c r="M84" s="49"/>
      <c r="N84" s="50"/>
      <c r="O84" s="27">
        <f ca="1">IF(D84="цвет",SUM(O85:INDIRECT("L"&amp;R84)),IF(SUM(E84:N84)=0,"",SUM(E84:N84)))</f>
        <v>0</v>
      </c>
      <c r="P84" s="154">
        <v>644</v>
      </c>
      <c r="Q84" s="155">
        <f t="shared" si="3"/>
        <v>621</v>
      </c>
      <c r="R84" s="156">
        <f t="shared" ca="1" si="2"/>
        <v>88</v>
      </c>
      <c r="S84" s="157">
        <v>90</v>
      </c>
      <c r="T84" s="158">
        <f ca="1">S84*O84</f>
        <v>0</v>
      </c>
      <c r="U84" s="7"/>
      <c r="V84" s="7"/>
      <c r="W84" s="7"/>
      <c r="X84" s="7"/>
    </row>
    <row r="85" spans="1:24" ht="19.5" thickBot="1" x14ac:dyDescent="0.35">
      <c r="B85" s="171"/>
      <c r="C85" s="172"/>
      <c r="D85" s="63" t="s">
        <v>16</v>
      </c>
      <c r="E85" s="30"/>
      <c r="F85" s="30"/>
      <c r="G85" s="36"/>
      <c r="H85" s="36"/>
      <c r="I85" s="36"/>
      <c r="J85" s="36"/>
      <c r="K85" s="36"/>
      <c r="L85" s="30"/>
      <c r="M85" s="30"/>
      <c r="N85" s="31"/>
      <c r="O85" s="59" t="str">
        <f ca="1">IF(D85="цвет",SUM(O86:INDIRECT("L"&amp;R85)),IF(SUM(E85:N85)=0,"",SUM(E85:N85)))</f>
        <v/>
      </c>
      <c r="P85" s="5" t="s">
        <v>8</v>
      </c>
      <c r="Q85" s="155">
        <f t="shared" si="3"/>
        <v>621</v>
      </c>
      <c r="R85" s="28">
        <f t="shared" ca="1" si="2"/>
        <v>88</v>
      </c>
      <c r="S85" s="60" t="s">
        <v>8</v>
      </c>
      <c r="T85" s="34"/>
      <c r="U85" s="7"/>
      <c r="V85" s="7"/>
      <c r="W85" s="7"/>
      <c r="X85" s="7"/>
    </row>
    <row r="86" spans="1:24" ht="19.5" thickBot="1" x14ac:dyDescent="0.35">
      <c r="B86" s="171"/>
      <c r="C86" s="172"/>
      <c r="D86" s="63" t="s">
        <v>14</v>
      </c>
      <c r="E86" s="2"/>
      <c r="F86" s="30"/>
      <c r="G86" s="36"/>
      <c r="H86" s="36"/>
      <c r="I86" s="36"/>
      <c r="J86" s="36"/>
      <c r="K86" s="36"/>
      <c r="L86" s="30"/>
      <c r="M86" s="30"/>
      <c r="N86" s="31"/>
      <c r="O86" s="59" t="str">
        <f ca="1">IF(D86="цвет",SUM(O87:INDIRECT("L"&amp;R86)),IF(SUM(E86:N86)=0,"",SUM(E86:N86)))</f>
        <v/>
      </c>
      <c r="P86" s="5" t="s">
        <v>8</v>
      </c>
      <c r="Q86" s="155">
        <f t="shared" si="3"/>
        <v>621</v>
      </c>
      <c r="R86" s="28">
        <f t="shared" ca="1" si="2"/>
        <v>88</v>
      </c>
      <c r="S86" s="60" t="s">
        <v>8</v>
      </c>
      <c r="T86" s="34"/>
      <c r="U86" s="7"/>
      <c r="V86" s="7"/>
      <c r="W86" s="7"/>
      <c r="X86" s="7"/>
    </row>
    <row r="87" spans="1:24" ht="114.75" customHeight="1" thickBot="1" x14ac:dyDescent="0.35">
      <c r="B87" s="171"/>
      <c r="C87" s="53"/>
      <c r="D87" s="181" t="s">
        <v>78</v>
      </c>
      <c r="E87" s="181"/>
      <c r="F87" s="181"/>
      <c r="G87" s="181"/>
      <c r="H87" s="181"/>
      <c r="I87" s="181"/>
      <c r="J87" s="181"/>
      <c r="K87" s="181"/>
      <c r="L87" s="181"/>
      <c r="M87" s="181"/>
      <c r="N87" s="181"/>
      <c r="O87" s="59" t="str">
        <f ca="1">IF(D87="цвет",SUM(O88:INDIRECT("L"&amp;R87)),IF(SUM(E87:N87)=0,"",SUM(E87:N87)))</f>
        <v/>
      </c>
      <c r="P87" s="5" t="s">
        <v>8</v>
      </c>
      <c r="Q87" s="155">
        <f t="shared" si="3"/>
        <v>621</v>
      </c>
      <c r="R87" s="28">
        <f t="shared" ca="1" si="2"/>
        <v>88</v>
      </c>
      <c r="S87" s="60" t="s">
        <v>8</v>
      </c>
      <c r="T87" s="34"/>
      <c r="U87" s="7"/>
      <c r="V87" s="7"/>
      <c r="W87" s="7"/>
      <c r="X87" s="7"/>
    </row>
    <row r="88" spans="1:24" ht="17.25" customHeight="1" thickBot="1" x14ac:dyDescent="0.3">
      <c r="A88" s="42"/>
      <c r="B88" s="71"/>
      <c r="C88" s="72"/>
      <c r="D88" s="167" t="str">
        <f>HYPERLINK("https://miamia.ru/search/index.php?q="&amp;Q88&amp;"&amp;s=Поиск?utm_source=Excel&amp;utm_medium=Nalichie&amp;utm_content="&amp;Q88&amp;"","Посмотреть большую фотографию на сайте")</f>
        <v>Посмотреть большую фотографию на сайте</v>
      </c>
      <c r="E88" s="167"/>
      <c r="F88" s="167"/>
      <c r="G88" s="167"/>
      <c r="H88" s="167"/>
      <c r="I88" s="167"/>
      <c r="J88" s="167"/>
      <c r="K88" s="167"/>
      <c r="L88" s="167"/>
      <c r="M88" s="167"/>
      <c r="N88" s="167"/>
      <c r="O88" s="32" t="str">
        <f ca="1">IF(D88="цвет",SUM(O89:INDIRECT("L"&amp;R88)),IF(SUM(E88:N88)=0,"",SUM(E88:N88)))</f>
        <v/>
      </c>
      <c r="P88" s="5" t="s">
        <v>8</v>
      </c>
      <c r="Q88" s="155">
        <f t="shared" si="3"/>
        <v>621</v>
      </c>
      <c r="R88" s="28">
        <f t="shared" ca="1" si="2"/>
        <v>88</v>
      </c>
      <c r="S88" s="44" t="s">
        <v>8</v>
      </c>
      <c r="T88" s="34"/>
      <c r="U88" s="7"/>
      <c r="V88" s="7"/>
      <c r="W88" s="7"/>
      <c r="X88" s="7"/>
    </row>
    <row r="89" spans="1:24" ht="17.25" thickBot="1" x14ac:dyDescent="0.3">
      <c r="B89" s="7"/>
      <c r="C89" s="22">
        <v>638</v>
      </c>
      <c r="D89" s="66" t="s">
        <v>2</v>
      </c>
      <c r="E89" s="47" t="s">
        <v>4</v>
      </c>
      <c r="F89" s="47" t="s">
        <v>5</v>
      </c>
      <c r="G89" s="47" t="s">
        <v>6</v>
      </c>
      <c r="H89" s="47" t="s">
        <v>7</v>
      </c>
      <c r="I89" s="47"/>
      <c r="J89" s="47"/>
      <c r="K89" s="47"/>
      <c r="L89" s="49"/>
      <c r="M89" s="49"/>
      <c r="N89" s="50"/>
      <c r="O89" s="27">
        <f ca="1">IF(D89="цвет",SUM(O90:INDIRECT("L"&amp;R89)),IF(SUM(E89:N89)=0,"",SUM(E89:N89)))</f>
        <v>0</v>
      </c>
      <c r="P89" s="154">
        <v>127</v>
      </c>
      <c r="Q89" s="155">
        <f t="shared" si="3"/>
        <v>638</v>
      </c>
      <c r="R89" s="156">
        <f t="shared" ca="1" si="2"/>
        <v>93</v>
      </c>
      <c r="S89" s="157">
        <v>90</v>
      </c>
      <c r="T89" s="158">
        <f ca="1">S89*O89</f>
        <v>0</v>
      </c>
      <c r="U89" s="7"/>
      <c r="V89" s="7"/>
      <c r="W89" s="7"/>
      <c r="X89" s="7"/>
    </row>
    <row r="90" spans="1:24" ht="19.5" thickBot="1" x14ac:dyDescent="0.35">
      <c r="B90" s="7"/>
      <c r="C90" s="172"/>
      <c r="D90" s="63" t="s">
        <v>98</v>
      </c>
      <c r="E90" s="36"/>
      <c r="F90" s="36"/>
      <c r="G90" s="36"/>
      <c r="H90" s="36"/>
      <c r="I90" s="36"/>
      <c r="J90" s="36"/>
      <c r="K90" s="36"/>
      <c r="L90" s="30"/>
      <c r="M90" s="30"/>
      <c r="N90" s="31"/>
      <c r="O90" s="59" t="str">
        <f ca="1">IF(D90="цвет",SUM(O91:INDIRECT("L"&amp;R90)),IF(SUM(E90:N90)=0,"",SUM(E90:N90)))</f>
        <v/>
      </c>
      <c r="P90" s="5" t="s">
        <v>8</v>
      </c>
      <c r="Q90" s="155">
        <f t="shared" si="3"/>
        <v>638</v>
      </c>
      <c r="R90" s="28">
        <f t="shared" ca="1" si="2"/>
        <v>93</v>
      </c>
      <c r="S90" s="60" t="s">
        <v>8</v>
      </c>
      <c r="T90" s="34"/>
      <c r="U90" s="7"/>
      <c r="V90" s="7"/>
      <c r="W90" s="7"/>
      <c r="X90" s="7"/>
    </row>
    <row r="91" spans="1:24" ht="19.5" thickBot="1" x14ac:dyDescent="0.35">
      <c r="B91" s="7"/>
      <c r="C91" s="172"/>
      <c r="D91" s="63" t="s">
        <v>99</v>
      </c>
      <c r="E91" s="4"/>
      <c r="F91" s="36"/>
      <c r="G91" s="36"/>
      <c r="H91" s="36"/>
      <c r="I91" s="36"/>
      <c r="J91" s="36"/>
      <c r="K91" s="36"/>
      <c r="L91" s="30"/>
      <c r="M91" s="30"/>
      <c r="N91" s="31"/>
      <c r="O91" s="59" t="str">
        <f ca="1">IF(D91="цвет",SUM(O92:INDIRECT("L"&amp;R91)),IF(SUM(E91:N91)=0,"",SUM(E91:N91)))</f>
        <v/>
      </c>
      <c r="P91" s="5" t="s">
        <v>8</v>
      </c>
      <c r="Q91" s="155">
        <f t="shared" si="3"/>
        <v>638</v>
      </c>
      <c r="R91" s="28">
        <f t="shared" ca="1" si="2"/>
        <v>93</v>
      </c>
      <c r="S91" s="60" t="s">
        <v>8</v>
      </c>
      <c r="T91" s="34"/>
      <c r="U91" s="7"/>
      <c r="V91" s="7"/>
      <c r="W91" s="7"/>
      <c r="X91" s="7"/>
    </row>
    <row r="92" spans="1:24" ht="117" customHeight="1" thickBot="1" x14ac:dyDescent="0.35">
      <c r="C92" s="53"/>
      <c r="D92" s="181" t="s">
        <v>112</v>
      </c>
      <c r="E92" s="181"/>
      <c r="F92" s="181"/>
      <c r="G92" s="181"/>
      <c r="H92" s="181"/>
      <c r="I92" s="181"/>
      <c r="J92" s="181"/>
      <c r="K92" s="181"/>
      <c r="L92" s="181"/>
      <c r="M92" s="181"/>
      <c r="N92" s="181"/>
      <c r="O92" s="59" t="str">
        <f ca="1">IF(D92="цвет",SUM(O93:INDIRECT("L"&amp;R92)),IF(SUM(E92:N92)=0,"",SUM(E92:N92)))</f>
        <v/>
      </c>
      <c r="P92" s="5" t="s">
        <v>8</v>
      </c>
      <c r="Q92" s="155">
        <f t="shared" si="3"/>
        <v>638</v>
      </c>
      <c r="R92" s="28">
        <f t="shared" ca="1" si="2"/>
        <v>93</v>
      </c>
      <c r="S92" s="60" t="s">
        <v>8</v>
      </c>
      <c r="T92" s="34"/>
      <c r="U92" s="7"/>
      <c r="V92" s="7"/>
      <c r="W92" s="7"/>
      <c r="X92" s="7"/>
    </row>
    <row r="93" spans="1:24" ht="17.25" customHeight="1" thickBot="1" x14ac:dyDescent="0.3">
      <c r="A93" s="42"/>
      <c r="B93" s="71"/>
      <c r="C93" s="72"/>
      <c r="D93" s="167" t="str">
        <f>HYPERLINK("https://miamia.ru/search/index.php?q="&amp;Q93&amp;"&amp;s=Поиск?utm_source=Excel&amp;utm_medium=Nalichie&amp;utm_content="&amp;Q93&amp;"","Посмотреть большую фотографию на сайте")</f>
        <v>Посмотреть большую фотографию на сайте</v>
      </c>
      <c r="E93" s="167"/>
      <c r="F93" s="167"/>
      <c r="G93" s="167"/>
      <c r="H93" s="167"/>
      <c r="I93" s="167"/>
      <c r="J93" s="167"/>
      <c r="K93" s="167"/>
      <c r="L93" s="167"/>
      <c r="M93" s="167"/>
      <c r="N93" s="167"/>
      <c r="O93" s="32" t="str">
        <f ca="1">IF(D93="цвет",SUM(O94:INDIRECT("L"&amp;R93)),IF(SUM(E93:N93)=0,"",SUM(E93:N93)))</f>
        <v/>
      </c>
      <c r="P93" s="5" t="s">
        <v>8</v>
      </c>
      <c r="Q93" s="155">
        <f t="shared" si="3"/>
        <v>638</v>
      </c>
      <c r="R93" s="28">
        <f t="shared" ca="1" si="2"/>
        <v>93</v>
      </c>
      <c r="S93" s="44" t="s">
        <v>8</v>
      </c>
      <c r="T93" s="34"/>
      <c r="U93" s="7"/>
      <c r="V93" s="7"/>
      <c r="W93" s="7"/>
      <c r="X93" s="7"/>
    </row>
    <row r="94" spans="1:24" ht="17.45" customHeight="1" thickBot="1" x14ac:dyDescent="0.3">
      <c r="B94" s="170">
        <v>9542</v>
      </c>
      <c r="C94" s="22">
        <v>640</v>
      </c>
      <c r="D94" s="61" t="s">
        <v>2</v>
      </c>
      <c r="E94" s="24" t="s">
        <v>5</v>
      </c>
      <c r="F94" s="24" t="s">
        <v>19</v>
      </c>
      <c r="G94" s="24" t="s">
        <v>7</v>
      </c>
      <c r="H94" s="24"/>
      <c r="I94" s="24"/>
      <c r="J94" s="24"/>
      <c r="K94" s="24"/>
      <c r="L94" s="25"/>
      <c r="M94" s="25"/>
      <c r="N94" s="26"/>
      <c r="O94" s="27">
        <f ca="1">IF(D94="цвет",SUM(O95:INDIRECT("L"&amp;R94)),IF(SUM(E94:N94)=0,"",SUM(E94:N94)))</f>
        <v>0</v>
      </c>
      <c r="P94" s="154">
        <v>773</v>
      </c>
      <c r="Q94" s="155">
        <f t="shared" si="3"/>
        <v>640</v>
      </c>
      <c r="R94" s="156">
        <f t="shared" ca="1" si="2"/>
        <v>98</v>
      </c>
      <c r="S94" s="157">
        <v>250</v>
      </c>
      <c r="T94" s="158">
        <f ca="1">S94*O94</f>
        <v>0</v>
      </c>
      <c r="U94" s="7"/>
      <c r="V94" s="7"/>
      <c r="W94" s="7"/>
      <c r="X94" s="7"/>
    </row>
    <row r="95" spans="1:24" ht="17.45" customHeight="1" thickBot="1" x14ac:dyDescent="0.3">
      <c r="A95" s="75"/>
      <c r="B95" s="171"/>
      <c r="C95" s="172"/>
      <c r="D95" s="63" t="s">
        <v>16</v>
      </c>
      <c r="E95" s="161"/>
      <c r="F95" s="161"/>
      <c r="G95" s="4"/>
      <c r="H95" s="36"/>
      <c r="I95" s="36"/>
      <c r="J95" s="36"/>
      <c r="K95" s="36"/>
      <c r="L95" s="30"/>
      <c r="M95" s="30"/>
      <c r="N95" s="31"/>
      <c r="O95" s="32" t="str">
        <f ca="1">IF(D95="цвет",SUM(O96:INDIRECT("L"&amp;R95)),IF(SUM(E95:N95)=0,"",SUM(E95:N95)))</f>
        <v/>
      </c>
      <c r="P95" s="5" t="s">
        <v>8</v>
      </c>
      <c r="Q95" s="155">
        <f t="shared" si="3"/>
        <v>640</v>
      </c>
      <c r="R95" s="28">
        <f t="shared" ca="1" si="2"/>
        <v>98</v>
      </c>
      <c r="S95" s="33" t="s">
        <v>8</v>
      </c>
      <c r="T95" s="34"/>
      <c r="U95" s="34"/>
      <c r="V95" s="7"/>
      <c r="W95" s="7"/>
      <c r="X95" s="7"/>
    </row>
    <row r="96" spans="1:24" ht="17.45" customHeight="1" thickBot="1" x14ac:dyDescent="0.3">
      <c r="A96" s="75"/>
      <c r="B96" s="171"/>
      <c r="C96" s="172"/>
      <c r="D96" s="63" t="s">
        <v>14</v>
      </c>
      <c r="E96" s="4"/>
      <c r="F96" s="4"/>
      <c r="G96" s="36"/>
      <c r="H96" s="36"/>
      <c r="I96" s="36"/>
      <c r="J96" s="36"/>
      <c r="K96" s="36"/>
      <c r="L96" s="30"/>
      <c r="M96" s="30"/>
      <c r="N96" s="31"/>
      <c r="O96" s="32" t="str">
        <f ca="1">IF(D96="цвет",SUM(O97:INDIRECT("L"&amp;R96)),IF(SUM(E96:N96)=0,"",SUM(E96:N96)))</f>
        <v/>
      </c>
      <c r="P96" s="5" t="s">
        <v>8</v>
      </c>
      <c r="Q96" s="155">
        <f t="shared" si="3"/>
        <v>640</v>
      </c>
      <c r="R96" s="28">
        <f t="shared" ca="1" si="2"/>
        <v>98</v>
      </c>
      <c r="S96" s="41" t="s">
        <v>8</v>
      </c>
      <c r="T96" s="7"/>
      <c r="U96" s="34"/>
      <c r="V96" s="7"/>
      <c r="W96" s="7"/>
      <c r="X96" s="7"/>
    </row>
    <row r="97" spans="1:24" ht="153" customHeight="1" thickBot="1" x14ac:dyDescent="0.3">
      <c r="A97" s="75"/>
      <c r="B97" s="171"/>
      <c r="C97" s="53"/>
      <c r="D97" s="168" t="s">
        <v>77</v>
      </c>
      <c r="E97" s="168"/>
      <c r="F97" s="168"/>
      <c r="G97" s="168"/>
      <c r="H97" s="168"/>
      <c r="I97" s="168"/>
      <c r="J97" s="168"/>
      <c r="K97" s="168"/>
      <c r="L97" s="168"/>
      <c r="M97" s="168"/>
      <c r="N97" s="168"/>
      <c r="O97" s="32" t="str">
        <f ca="1">IF(D97="цвет",SUM(O98:INDIRECT("L"&amp;R97)),IF(SUM(E97:N97)=0,"",SUM(E97:N97)))</f>
        <v/>
      </c>
      <c r="P97" s="5" t="s">
        <v>8</v>
      </c>
      <c r="Q97" s="155">
        <f t="shared" si="3"/>
        <v>640</v>
      </c>
      <c r="R97" s="28">
        <f t="shared" ca="1" si="2"/>
        <v>98</v>
      </c>
      <c r="S97" s="41" t="s">
        <v>8</v>
      </c>
      <c r="T97" s="7"/>
      <c r="U97" s="34"/>
      <c r="V97" s="7"/>
      <c r="W97" s="7"/>
      <c r="X97" s="7"/>
    </row>
    <row r="98" spans="1:24" ht="17.25" customHeight="1" thickBot="1" x14ac:dyDescent="0.3">
      <c r="A98" s="42"/>
      <c r="B98" s="71"/>
      <c r="C98" s="72"/>
      <c r="D98" s="167" t="str">
        <f>HYPERLINK("https://miamia.ru/search/index.php?q="&amp;Q98&amp;"&amp;s=Поиск?utm_source=Excel&amp;utm_medium=Nalichie&amp;utm_content="&amp;Q98&amp;"","Посмотреть большую фотографию на сайте")</f>
        <v>Посмотреть большую фотографию на сайте</v>
      </c>
      <c r="E98" s="167"/>
      <c r="F98" s="167"/>
      <c r="G98" s="167"/>
      <c r="H98" s="167"/>
      <c r="I98" s="167"/>
      <c r="J98" s="167"/>
      <c r="K98" s="167"/>
      <c r="L98" s="167"/>
      <c r="M98" s="167"/>
      <c r="N98" s="167"/>
      <c r="O98" s="32" t="str">
        <f ca="1">IF(D98="цвет",SUM(O99:INDIRECT("L"&amp;R98)),IF(SUM(E98:N98)=0,"",SUM(E98:N98)))</f>
        <v/>
      </c>
      <c r="P98" s="5" t="s">
        <v>8</v>
      </c>
      <c r="Q98" s="155">
        <f t="shared" si="3"/>
        <v>640</v>
      </c>
      <c r="R98" s="28">
        <f t="shared" ca="1" si="2"/>
        <v>98</v>
      </c>
      <c r="S98" s="44" t="s">
        <v>8</v>
      </c>
      <c r="T98" s="34"/>
      <c r="U98" s="7"/>
      <c r="V98" s="7"/>
      <c r="W98" s="7"/>
      <c r="X98" s="7"/>
    </row>
    <row r="99" spans="1:24" ht="17.45" customHeight="1" thickBot="1" x14ac:dyDescent="0.3">
      <c r="B99" s="170">
        <v>9547</v>
      </c>
      <c r="C99" s="22">
        <v>641</v>
      </c>
      <c r="D99" s="66" t="s">
        <v>2</v>
      </c>
      <c r="E99" s="47" t="s">
        <v>7</v>
      </c>
      <c r="F99" s="47" t="s">
        <v>11</v>
      </c>
      <c r="G99" s="47" t="s">
        <v>12</v>
      </c>
      <c r="H99" s="47"/>
      <c r="I99" s="47"/>
      <c r="J99" s="47"/>
      <c r="K99" s="47"/>
      <c r="L99" s="49"/>
      <c r="M99" s="49"/>
      <c r="N99" s="50"/>
      <c r="O99" s="27">
        <f ca="1">IF(D99="цвет",SUM(O100:INDIRECT("L"&amp;R99)),IF(SUM(E99:N99)=0,"",SUM(E99:N99)))</f>
        <v>0</v>
      </c>
      <c r="P99" s="154">
        <v>385</v>
      </c>
      <c r="Q99" s="155">
        <f t="shared" si="3"/>
        <v>641</v>
      </c>
      <c r="R99" s="156">
        <f t="shared" ca="1" si="2"/>
        <v>103</v>
      </c>
      <c r="S99" s="157">
        <v>90</v>
      </c>
      <c r="T99" s="158">
        <f ca="1">S99*O99</f>
        <v>0</v>
      </c>
      <c r="U99" s="7"/>
      <c r="V99" s="7"/>
      <c r="W99" s="7"/>
      <c r="X99" s="7"/>
    </row>
    <row r="100" spans="1:24" ht="17.45" customHeight="1" thickBot="1" x14ac:dyDescent="0.3">
      <c r="A100" s="75"/>
      <c r="B100" s="171"/>
      <c r="C100" s="172"/>
      <c r="D100" s="63" t="s">
        <v>16</v>
      </c>
      <c r="E100" s="30"/>
      <c r="F100" s="30"/>
      <c r="G100" s="30"/>
      <c r="H100" s="30"/>
      <c r="I100" s="30"/>
      <c r="J100" s="30"/>
      <c r="K100" s="30"/>
      <c r="L100" s="30"/>
      <c r="M100" s="30"/>
      <c r="N100" s="31"/>
      <c r="O100" s="32" t="str">
        <f ca="1">IF(D100="цвет",SUM(O101:INDIRECT("L"&amp;R100)),IF(SUM(E100:N100)=0,"",SUM(E100:N100)))</f>
        <v/>
      </c>
      <c r="P100" s="5" t="s">
        <v>8</v>
      </c>
      <c r="Q100" s="155">
        <f t="shared" si="3"/>
        <v>641</v>
      </c>
      <c r="R100" s="28">
        <f t="shared" ca="1" si="2"/>
        <v>103</v>
      </c>
      <c r="S100" s="33" t="s">
        <v>8</v>
      </c>
      <c r="T100" s="34"/>
      <c r="U100" s="34"/>
      <c r="V100" s="7"/>
      <c r="W100" s="7"/>
      <c r="X100" s="7"/>
    </row>
    <row r="101" spans="1:24" ht="17.45" customHeight="1" thickBot="1" x14ac:dyDescent="0.3">
      <c r="A101" s="75"/>
      <c r="B101" s="171"/>
      <c r="C101" s="172"/>
      <c r="D101" s="63" t="s">
        <v>14</v>
      </c>
      <c r="E101" s="2"/>
      <c r="F101" s="30"/>
      <c r="G101" s="30"/>
      <c r="H101" s="30"/>
      <c r="I101" s="30"/>
      <c r="J101" s="30"/>
      <c r="K101" s="30"/>
      <c r="L101" s="30"/>
      <c r="M101" s="30"/>
      <c r="N101" s="31"/>
      <c r="O101" s="32" t="str">
        <f ca="1">IF(D101="цвет",SUM(O102:INDIRECT("L"&amp;R101)),IF(SUM(E101:N101)=0,"",SUM(E101:N101)))</f>
        <v/>
      </c>
      <c r="P101" s="5" t="s">
        <v>8</v>
      </c>
      <c r="Q101" s="155">
        <f t="shared" si="3"/>
        <v>641</v>
      </c>
      <c r="R101" s="28">
        <f t="shared" ca="1" si="2"/>
        <v>103</v>
      </c>
      <c r="S101" s="41" t="s">
        <v>8</v>
      </c>
      <c r="T101" s="7"/>
      <c r="U101" s="34"/>
      <c r="V101" s="7"/>
      <c r="W101" s="7"/>
      <c r="X101" s="7"/>
    </row>
    <row r="102" spans="1:24" ht="105.75" customHeight="1" thickBot="1" x14ac:dyDescent="0.3">
      <c r="A102" s="75"/>
      <c r="B102" s="171"/>
      <c r="C102" s="53"/>
      <c r="D102" s="181" t="s">
        <v>73</v>
      </c>
      <c r="E102" s="181"/>
      <c r="F102" s="181"/>
      <c r="G102" s="181"/>
      <c r="H102" s="181"/>
      <c r="I102" s="181"/>
      <c r="J102" s="181"/>
      <c r="K102" s="181"/>
      <c r="L102" s="181"/>
      <c r="M102" s="181"/>
      <c r="N102" s="181"/>
      <c r="O102" s="32" t="str">
        <f ca="1">IF(D102="цвет",SUM(O103:INDIRECT("L"&amp;R102)),IF(SUM(E102:N102)=0,"",SUM(E102:N102)))</f>
        <v/>
      </c>
      <c r="P102" s="5" t="s">
        <v>8</v>
      </c>
      <c r="Q102" s="155">
        <f t="shared" si="3"/>
        <v>641</v>
      </c>
      <c r="R102" s="28">
        <f t="shared" ca="1" si="2"/>
        <v>103</v>
      </c>
      <c r="S102" s="41" t="s">
        <v>8</v>
      </c>
      <c r="T102" s="7"/>
      <c r="U102" s="34"/>
      <c r="V102" s="7"/>
      <c r="W102" s="7"/>
      <c r="X102" s="7"/>
    </row>
    <row r="103" spans="1:24" ht="17.25" customHeight="1" thickBot="1" x14ac:dyDescent="0.3">
      <c r="A103" s="42"/>
      <c r="B103" s="71"/>
      <c r="C103" s="72"/>
      <c r="D103" s="167" t="str">
        <f>HYPERLINK("https://miamia.ru/search/index.php?q="&amp;Q103&amp;"&amp;s=Поиск?utm_source=Excel&amp;utm_medium=Nalichie&amp;utm_content="&amp;Q103&amp;"","Посмотреть большую фотографию на сайте")</f>
        <v>Посмотреть большую фотографию на сайте</v>
      </c>
      <c r="E103" s="167"/>
      <c r="F103" s="167"/>
      <c r="G103" s="167"/>
      <c r="H103" s="167"/>
      <c r="I103" s="167"/>
      <c r="J103" s="167"/>
      <c r="K103" s="167"/>
      <c r="L103" s="167"/>
      <c r="M103" s="167"/>
      <c r="N103" s="167"/>
      <c r="O103" s="32" t="str">
        <f ca="1">IF(D103="цвет",SUM(O104:INDIRECT("L"&amp;R103)),IF(SUM(E103:N103)=0,"",SUM(E103:N103)))</f>
        <v/>
      </c>
      <c r="P103" s="5" t="s">
        <v>8</v>
      </c>
      <c r="Q103" s="155">
        <f t="shared" si="3"/>
        <v>641</v>
      </c>
      <c r="R103" s="28">
        <f t="shared" ca="1" si="2"/>
        <v>103</v>
      </c>
      <c r="S103" s="44" t="s">
        <v>8</v>
      </c>
      <c r="T103" s="34"/>
      <c r="U103" s="7"/>
      <c r="V103" s="7"/>
      <c r="W103" s="7"/>
      <c r="X103" s="7"/>
    </row>
    <row r="104" spans="1:24" ht="17.25" thickBot="1" x14ac:dyDescent="0.3">
      <c r="B104" s="170">
        <v>9541</v>
      </c>
      <c r="C104" s="22">
        <v>644</v>
      </c>
      <c r="D104" s="66" t="s">
        <v>2</v>
      </c>
      <c r="E104" s="47" t="s">
        <v>7</v>
      </c>
      <c r="F104" s="47" t="s">
        <v>11</v>
      </c>
      <c r="G104" s="47" t="s">
        <v>12</v>
      </c>
      <c r="H104" s="47"/>
      <c r="I104" s="47"/>
      <c r="J104" s="47"/>
      <c r="K104" s="47"/>
      <c r="L104" s="49"/>
      <c r="M104" s="49"/>
      <c r="N104" s="50"/>
      <c r="O104" s="27">
        <f ca="1">IF(D104="цвет",SUM(O105:INDIRECT("L"&amp;R104)),IF(SUM(E104:N104)=0,"",SUM(E104:N104)))</f>
        <v>0</v>
      </c>
      <c r="P104" s="154">
        <v>514</v>
      </c>
      <c r="Q104" s="155">
        <f t="shared" si="3"/>
        <v>644</v>
      </c>
      <c r="R104" s="156">
        <f t="shared" ca="1" si="2"/>
        <v>108</v>
      </c>
      <c r="S104" s="157">
        <v>90</v>
      </c>
      <c r="T104" s="158">
        <f ca="1">S104*O104</f>
        <v>0</v>
      </c>
      <c r="U104" s="7"/>
      <c r="V104" s="7"/>
      <c r="W104" s="7"/>
      <c r="X104" s="7"/>
    </row>
    <row r="105" spans="1:24" thickBot="1" x14ac:dyDescent="0.3">
      <c r="A105" s="75"/>
      <c r="B105" s="171"/>
      <c r="C105" s="166"/>
      <c r="D105" s="63" t="s">
        <v>16</v>
      </c>
      <c r="E105" s="30"/>
      <c r="F105" s="30"/>
      <c r="G105" s="30"/>
      <c r="H105" s="30"/>
      <c r="I105" s="30"/>
      <c r="J105" s="30"/>
      <c r="K105" s="30"/>
      <c r="L105" s="30"/>
      <c r="M105" s="30"/>
      <c r="N105" s="30"/>
      <c r="O105" s="32" t="str">
        <f ca="1">IF(D105="цвет",SUM(O106:INDIRECT("L"&amp;R105)),IF(SUM(E105:N105)=0,"",SUM(E105:N105)))</f>
        <v/>
      </c>
      <c r="P105" s="5" t="s">
        <v>8</v>
      </c>
      <c r="Q105" s="155">
        <f t="shared" si="3"/>
        <v>644</v>
      </c>
      <c r="R105" s="28">
        <f t="shared" ca="1" si="2"/>
        <v>108</v>
      </c>
      <c r="S105" s="41" t="s">
        <v>8</v>
      </c>
      <c r="T105" s="7"/>
      <c r="U105" s="34"/>
      <c r="V105" s="7"/>
      <c r="W105" s="7"/>
      <c r="X105" s="7"/>
    </row>
    <row r="106" spans="1:24" thickBot="1" x14ac:dyDescent="0.3">
      <c r="A106" s="75"/>
      <c r="B106" s="171"/>
      <c r="C106" s="166"/>
      <c r="D106" s="63" t="s">
        <v>14</v>
      </c>
      <c r="E106" s="2"/>
      <c r="F106" s="2"/>
      <c r="G106" s="30"/>
      <c r="H106" s="30"/>
      <c r="I106" s="30"/>
      <c r="J106" s="30"/>
      <c r="K106" s="30"/>
      <c r="L106" s="30"/>
      <c r="M106" s="30"/>
      <c r="N106" s="30"/>
      <c r="O106" s="32" t="str">
        <f ca="1">IF(D106="цвет",SUM(O107:INDIRECT("L"&amp;R106)),IF(SUM(E106:N106)=0,"",SUM(E106:N106)))</f>
        <v/>
      </c>
      <c r="P106" s="5" t="s">
        <v>8</v>
      </c>
      <c r="Q106" s="155">
        <f t="shared" si="3"/>
        <v>644</v>
      </c>
      <c r="R106" s="28">
        <f t="shared" ca="1" si="2"/>
        <v>108</v>
      </c>
      <c r="S106" s="41" t="s">
        <v>8</v>
      </c>
      <c r="T106" s="7"/>
      <c r="U106" s="34"/>
      <c r="V106" s="7"/>
      <c r="W106" s="7"/>
      <c r="X106" s="7"/>
    </row>
    <row r="107" spans="1:24" ht="117" customHeight="1" thickBot="1" x14ac:dyDescent="0.3">
      <c r="A107" s="75"/>
      <c r="B107" s="171"/>
      <c r="C107" s="53"/>
      <c r="D107" s="181" t="s">
        <v>76</v>
      </c>
      <c r="E107" s="181"/>
      <c r="F107" s="181"/>
      <c r="G107" s="181"/>
      <c r="H107" s="181"/>
      <c r="I107" s="181"/>
      <c r="J107" s="181"/>
      <c r="K107" s="181"/>
      <c r="L107" s="181"/>
      <c r="M107" s="181"/>
      <c r="N107" s="181"/>
      <c r="O107" s="32" t="str">
        <f ca="1">IF(D107="цвет",SUM(O108:INDIRECT("L"&amp;R107)),IF(SUM(E107:N107)=0,"",SUM(E107:N107)))</f>
        <v/>
      </c>
      <c r="P107" s="5" t="s">
        <v>8</v>
      </c>
      <c r="Q107" s="155">
        <f t="shared" si="3"/>
        <v>644</v>
      </c>
      <c r="R107" s="28">
        <f t="shared" ca="1" si="2"/>
        <v>108</v>
      </c>
      <c r="S107" s="41" t="s">
        <v>8</v>
      </c>
      <c r="T107" s="7"/>
      <c r="U107" s="34"/>
      <c r="V107" s="7"/>
      <c r="W107" s="7"/>
      <c r="X107" s="7"/>
    </row>
    <row r="108" spans="1:24" ht="17.25" customHeight="1" thickBot="1" x14ac:dyDescent="0.3">
      <c r="A108" s="42"/>
      <c r="B108" s="71"/>
      <c r="C108" s="72"/>
      <c r="D108" s="167" t="str">
        <f>HYPERLINK("https://miamia.ru/search/index.php?q="&amp;Q108&amp;"&amp;s=Поиск?utm_source=Excel&amp;utm_medium=Nalichie&amp;utm_content="&amp;Q108&amp;"","Посмотреть большую фотографию на сайте")</f>
        <v>Посмотреть большую фотографию на сайте</v>
      </c>
      <c r="E108" s="167"/>
      <c r="F108" s="167"/>
      <c r="G108" s="167"/>
      <c r="H108" s="167"/>
      <c r="I108" s="167"/>
      <c r="J108" s="167"/>
      <c r="K108" s="167"/>
      <c r="L108" s="167"/>
      <c r="M108" s="167"/>
      <c r="N108" s="167"/>
      <c r="O108" s="32" t="str">
        <f ca="1">IF(D108="цвет",SUM(#REF!:INDIRECT("L"&amp;R108)),IF(SUM(E108:N108)=0,"",SUM(E108:N108)))</f>
        <v/>
      </c>
      <c r="P108" s="5" t="s">
        <v>8</v>
      </c>
      <c r="Q108" s="155">
        <f t="shared" si="3"/>
        <v>644</v>
      </c>
      <c r="R108" s="28">
        <f ca="1">IF(D108="Посмотреть большую фотографию на сайте",CELL("строка",O108),#REF!)</f>
        <v>108</v>
      </c>
      <c r="S108" s="44" t="s">
        <v>8</v>
      </c>
      <c r="T108" s="34"/>
      <c r="U108" s="7"/>
      <c r="V108" s="7"/>
      <c r="W108" s="7"/>
      <c r="X108" s="7"/>
    </row>
    <row r="109" spans="1:24" ht="17.25" thickBot="1" x14ac:dyDescent="0.3">
      <c r="B109" s="170">
        <v>8847</v>
      </c>
      <c r="C109" s="22">
        <v>696</v>
      </c>
      <c r="D109" s="61" t="s">
        <v>2</v>
      </c>
      <c r="E109" s="24" t="s">
        <v>5</v>
      </c>
      <c r="F109" s="24" t="s">
        <v>6</v>
      </c>
      <c r="G109" s="24" t="s">
        <v>7</v>
      </c>
      <c r="H109" s="24"/>
      <c r="I109" s="24"/>
      <c r="J109" s="24"/>
      <c r="K109" s="24"/>
      <c r="L109" s="25"/>
      <c r="M109" s="25"/>
      <c r="N109" s="26"/>
      <c r="O109" s="27">
        <f ca="1">IF(D109="цвет",SUM(O110:INDIRECT("L"&amp;R109)),IF(SUM(E109:N109)=0,"",SUM(E109:N109)))</f>
        <v>0</v>
      </c>
      <c r="P109" s="154">
        <v>514</v>
      </c>
      <c r="Q109" s="155">
        <f>IF(C109&lt;&gt;0,C109,#REF!)</f>
        <v>696</v>
      </c>
      <c r="R109" s="156">
        <f t="shared" ca="1" si="2"/>
        <v>113</v>
      </c>
      <c r="S109" s="157">
        <v>90</v>
      </c>
      <c r="T109" s="158">
        <f ca="1">S109*O109</f>
        <v>0</v>
      </c>
      <c r="U109" s="7"/>
      <c r="V109" s="7"/>
      <c r="W109" s="7"/>
      <c r="X109" s="7"/>
    </row>
    <row r="110" spans="1:24" thickBot="1" x14ac:dyDescent="0.3">
      <c r="A110" s="75"/>
      <c r="B110" s="171"/>
      <c r="C110" s="166"/>
      <c r="D110" s="63" t="s">
        <v>16</v>
      </c>
      <c r="E110" s="30"/>
      <c r="F110" s="30"/>
      <c r="G110" s="30"/>
      <c r="H110" s="30"/>
      <c r="I110" s="30"/>
      <c r="J110" s="30"/>
      <c r="K110" s="30"/>
      <c r="L110" s="30"/>
      <c r="M110" s="30"/>
      <c r="N110" s="30"/>
      <c r="O110" s="32" t="str">
        <f ca="1">IF(D110="цвет",SUM(O111:INDIRECT("L"&amp;R110)),IF(SUM(E110:N110)=0,"",SUM(E110:N110)))</f>
        <v/>
      </c>
      <c r="P110" s="5" t="s">
        <v>8</v>
      </c>
      <c r="Q110" s="155">
        <f t="shared" si="3"/>
        <v>696</v>
      </c>
      <c r="R110" s="28">
        <f t="shared" ca="1" si="2"/>
        <v>113</v>
      </c>
      <c r="S110" s="41" t="s">
        <v>8</v>
      </c>
      <c r="T110" s="7"/>
      <c r="U110" s="34"/>
      <c r="V110" s="7"/>
      <c r="W110" s="7"/>
      <c r="X110" s="7"/>
    </row>
    <row r="111" spans="1:24" thickBot="1" x14ac:dyDescent="0.3">
      <c r="A111" s="75"/>
      <c r="B111" s="171"/>
      <c r="C111" s="166"/>
      <c r="D111" s="63" t="s">
        <v>14</v>
      </c>
      <c r="E111" s="2"/>
      <c r="F111" s="30"/>
      <c r="G111" s="30"/>
      <c r="H111" s="30"/>
      <c r="I111" s="30"/>
      <c r="J111" s="30"/>
      <c r="K111" s="30"/>
      <c r="L111" s="30"/>
      <c r="M111" s="30"/>
      <c r="N111" s="30"/>
      <c r="O111" s="32" t="str">
        <f ca="1">IF(D111="цвет",SUM(O112:INDIRECT("L"&amp;R111)),IF(SUM(E111:N111)=0,"",SUM(E111:N111)))</f>
        <v/>
      </c>
      <c r="P111" s="5" t="s">
        <v>8</v>
      </c>
      <c r="Q111" s="155">
        <f t="shared" si="3"/>
        <v>696</v>
      </c>
      <c r="R111" s="28">
        <f t="shared" ca="1" si="2"/>
        <v>113</v>
      </c>
      <c r="S111" s="41" t="s">
        <v>8</v>
      </c>
      <c r="T111" s="7"/>
      <c r="U111" s="34"/>
      <c r="V111" s="7"/>
      <c r="W111" s="7"/>
      <c r="X111" s="7"/>
    </row>
    <row r="112" spans="1:24" ht="117.6" customHeight="1" thickBot="1" x14ac:dyDescent="0.3">
      <c r="A112" s="75"/>
      <c r="B112" s="171"/>
      <c r="C112" s="53"/>
      <c r="D112" s="181" t="s">
        <v>70</v>
      </c>
      <c r="E112" s="181"/>
      <c r="F112" s="181"/>
      <c r="G112" s="181"/>
      <c r="H112" s="181"/>
      <c r="I112" s="181"/>
      <c r="J112" s="181"/>
      <c r="K112" s="181"/>
      <c r="L112" s="181"/>
      <c r="M112" s="181"/>
      <c r="N112" s="181"/>
      <c r="O112" s="32" t="str">
        <f ca="1">IF(D112="цвет",SUM(O113:INDIRECT("L"&amp;R112)),IF(SUM(E112:N112)=0,"",SUM(E112:N112)))</f>
        <v/>
      </c>
      <c r="P112" s="5" t="s">
        <v>8</v>
      </c>
      <c r="Q112" s="155">
        <f t="shared" si="3"/>
        <v>696</v>
      </c>
      <c r="R112" s="28">
        <f t="shared" ca="1" si="2"/>
        <v>113</v>
      </c>
      <c r="S112" s="41" t="s">
        <v>8</v>
      </c>
      <c r="T112" s="7"/>
      <c r="U112" s="34"/>
      <c r="V112" s="7"/>
      <c r="W112" s="7"/>
      <c r="X112" s="7"/>
    </row>
    <row r="113" spans="1:24" ht="17.25" customHeight="1" thickBot="1" x14ac:dyDescent="0.3">
      <c r="A113" s="42"/>
      <c r="B113" s="71"/>
      <c r="C113" s="72"/>
      <c r="D113" s="167" t="str">
        <f>HYPERLINK("https://miamia.ru/search/index.php?q="&amp;Q113&amp;"&amp;s=Поиск?utm_source=Excel&amp;utm_medium=Nalichie&amp;utm_content="&amp;Q113&amp;"","Посмотреть большую фотографию на сайте")</f>
        <v>Посмотреть большую фотографию на сайте</v>
      </c>
      <c r="E113" s="167"/>
      <c r="F113" s="167"/>
      <c r="G113" s="167"/>
      <c r="H113" s="167"/>
      <c r="I113" s="167"/>
      <c r="J113" s="167"/>
      <c r="K113" s="167"/>
      <c r="L113" s="167"/>
      <c r="M113" s="167"/>
      <c r="N113" s="167"/>
      <c r="O113" s="32" t="str">
        <f ca="1">IF(D113="цвет",SUM(O114:INDIRECT("L"&amp;R113)),IF(SUM(E113:N113)=0,"",SUM(E113:N113)))</f>
        <v/>
      </c>
      <c r="P113" s="5" t="s">
        <v>8</v>
      </c>
      <c r="Q113" s="155">
        <f t="shared" si="3"/>
        <v>696</v>
      </c>
      <c r="R113" s="28">
        <f t="shared" ca="1" si="2"/>
        <v>113</v>
      </c>
      <c r="S113" s="44" t="s">
        <v>8</v>
      </c>
      <c r="T113" s="34"/>
      <c r="U113" s="7"/>
      <c r="V113" s="7"/>
      <c r="W113" s="7"/>
      <c r="X113" s="7"/>
    </row>
    <row r="114" spans="1:24" ht="17.25" thickBot="1" x14ac:dyDescent="0.3">
      <c r="B114" s="170">
        <v>8801</v>
      </c>
      <c r="C114" s="22">
        <v>697</v>
      </c>
      <c r="D114" s="61" t="s">
        <v>2</v>
      </c>
      <c r="E114" s="24" t="s">
        <v>4</v>
      </c>
      <c r="F114" s="24" t="s">
        <v>5</v>
      </c>
      <c r="G114" s="24" t="s">
        <v>6</v>
      </c>
      <c r="H114" s="24"/>
      <c r="I114" s="24"/>
      <c r="J114" s="24"/>
      <c r="K114" s="24"/>
      <c r="L114" s="25"/>
      <c r="M114" s="25"/>
      <c r="N114" s="26"/>
      <c r="O114" s="27">
        <f ca="1">IF(D114="цвет",SUM(O115:INDIRECT("L"&amp;R114)),IF(SUM(E114:N114)=0,"",SUM(E114:N114)))</f>
        <v>0</v>
      </c>
      <c r="P114" s="154">
        <v>902</v>
      </c>
      <c r="Q114" s="155">
        <f t="shared" si="3"/>
        <v>697</v>
      </c>
      <c r="R114" s="156">
        <f t="shared" ca="1" si="2"/>
        <v>118</v>
      </c>
      <c r="S114" s="157">
        <v>250</v>
      </c>
      <c r="T114" s="158">
        <f ca="1">S114*O114</f>
        <v>0</v>
      </c>
      <c r="U114" s="7"/>
      <c r="V114" s="7"/>
      <c r="W114" s="7"/>
      <c r="X114" s="7"/>
    </row>
    <row r="115" spans="1:24" thickBot="1" x14ac:dyDescent="0.3">
      <c r="A115" s="75"/>
      <c r="B115" s="171"/>
      <c r="C115" s="166"/>
      <c r="D115" s="63" t="s">
        <v>16</v>
      </c>
      <c r="E115" s="3"/>
      <c r="F115" s="30"/>
      <c r="G115" s="30"/>
      <c r="H115" s="30"/>
      <c r="I115" s="30"/>
      <c r="J115" s="30"/>
      <c r="K115" s="30"/>
      <c r="L115" s="30"/>
      <c r="M115" s="77"/>
      <c r="N115" s="78"/>
      <c r="O115" s="32" t="str">
        <f ca="1">IF(D115="цвет",SUM(O116:INDIRECT("L"&amp;R115)),IF(SUM(E115:N115)=0,"",SUM(E115:N115)))</f>
        <v/>
      </c>
      <c r="P115" s="5" t="s">
        <v>8</v>
      </c>
      <c r="Q115" s="155">
        <f t="shared" si="3"/>
        <v>697</v>
      </c>
      <c r="R115" s="28">
        <f t="shared" ca="1" si="2"/>
        <v>118</v>
      </c>
      <c r="S115" s="41" t="s">
        <v>8</v>
      </c>
      <c r="T115" s="7"/>
      <c r="U115" s="34"/>
      <c r="V115" s="7"/>
      <c r="W115" s="7"/>
      <c r="X115" s="7"/>
    </row>
    <row r="116" spans="1:24" thickBot="1" x14ac:dyDescent="0.3">
      <c r="A116" s="75"/>
      <c r="B116" s="171"/>
      <c r="C116" s="166"/>
      <c r="D116" s="63" t="s">
        <v>14</v>
      </c>
      <c r="E116" s="3"/>
      <c r="F116" s="2"/>
      <c r="G116" s="30"/>
      <c r="H116" s="30"/>
      <c r="I116" s="30"/>
      <c r="J116" s="30"/>
      <c r="K116" s="30"/>
      <c r="L116" s="30"/>
      <c r="M116" s="77"/>
      <c r="N116" s="78"/>
      <c r="O116" s="32" t="str">
        <f ca="1">IF(D116="цвет",SUM(O117:INDIRECT("L"&amp;R116)),IF(SUM(E116:N116)=0,"",SUM(E116:N116)))</f>
        <v/>
      </c>
      <c r="P116" s="5" t="s">
        <v>8</v>
      </c>
      <c r="Q116" s="155">
        <f t="shared" si="3"/>
        <v>697</v>
      </c>
      <c r="R116" s="28">
        <f t="shared" ca="1" si="2"/>
        <v>118</v>
      </c>
      <c r="S116" s="41" t="s">
        <v>8</v>
      </c>
      <c r="T116" s="7"/>
      <c r="U116" s="34"/>
      <c r="V116" s="7"/>
      <c r="W116" s="7"/>
      <c r="X116" s="7"/>
    </row>
    <row r="117" spans="1:24" ht="117.6" customHeight="1" thickBot="1" x14ac:dyDescent="0.3">
      <c r="A117" s="75"/>
      <c r="B117" s="171"/>
      <c r="C117" s="53"/>
      <c r="D117" s="181" t="s">
        <v>72</v>
      </c>
      <c r="E117" s="181"/>
      <c r="F117" s="181"/>
      <c r="G117" s="181"/>
      <c r="H117" s="181"/>
      <c r="I117" s="181"/>
      <c r="J117" s="181"/>
      <c r="K117" s="181"/>
      <c r="L117" s="181"/>
      <c r="M117" s="181"/>
      <c r="N117" s="181"/>
      <c r="O117" s="32" t="str">
        <f ca="1">IF(D117="цвет",SUM(O118:INDIRECT("L"&amp;R117)),IF(SUM(E117:N117)=0,"",SUM(E117:N117)))</f>
        <v/>
      </c>
      <c r="P117" s="5" t="s">
        <v>8</v>
      </c>
      <c r="Q117" s="155">
        <f t="shared" si="3"/>
        <v>697</v>
      </c>
      <c r="R117" s="28">
        <f t="shared" ca="1" si="2"/>
        <v>118</v>
      </c>
      <c r="S117" s="41" t="s">
        <v>8</v>
      </c>
      <c r="T117" s="7"/>
      <c r="U117" s="7"/>
      <c r="V117" s="7"/>
      <c r="W117" s="7"/>
      <c r="X117" s="7"/>
    </row>
    <row r="118" spans="1:24" ht="17.25" customHeight="1" thickBot="1" x14ac:dyDescent="0.3">
      <c r="A118" s="42"/>
      <c r="B118" s="71"/>
      <c r="C118" s="72"/>
      <c r="D118" s="167" t="str">
        <f>HYPERLINK("https://miamia.ru/search/index.php?q="&amp;Q118&amp;"&amp;s=Поиск?utm_source=Excel&amp;utm_medium=Nalichie&amp;utm_content="&amp;Q118&amp;"","Посмотреть большую фотографию на сайте")</f>
        <v>Посмотреть большую фотографию на сайте</v>
      </c>
      <c r="E118" s="167"/>
      <c r="F118" s="167"/>
      <c r="G118" s="167"/>
      <c r="H118" s="167"/>
      <c r="I118" s="167"/>
      <c r="J118" s="167"/>
      <c r="K118" s="167"/>
      <c r="L118" s="167"/>
      <c r="M118" s="167"/>
      <c r="N118" s="167"/>
      <c r="O118" s="32" t="str">
        <f ca="1">IF(D118="цвет",SUM(O119:INDIRECT("L"&amp;R118)),IF(SUM(E118:N118)=0,"",SUM(E118:N118)))</f>
        <v/>
      </c>
      <c r="P118" s="5" t="s">
        <v>8</v>
      </c>
      <c r="Q118" s="155">
        <f t="shared" si="3"/>
        <v>697</v>
      </c>
      <c r="R118" s="28">
        <f t="shared" ca="1" si="2"/>
        <v>118</v>
      </c>
      <c r="S118" s="44" t="s">
        <v>8</v>
      </c>
      <c r="T118" s="34"/>
      <c r="U118" s="7"/>
      <c r="V118" s="7"/>
      <c r="W118" s="7"/>
      <c r="X118" s="7"/>
    </row>
    <row r="119" spans="1:24" ht="17.25" thickBot="1" x14ac:dyDescent="0.3">
      <c r="B119" s="170">
        <v>8807</v>
      </c>
      <c r="C119" s="22">
        <v>698</v>
      </c>
      <c r="D119" s="66" t="s">
        <v>2</v>
      </c>
      <c r="E119" s="47" t="s">
        <v>3</v>
      </c>
      <c r="F119" s="47" t="s">
        <v>4</v>
      </c>
      <c r="G119" s="47" t="s">
        <v>5</v>
      </c>
      <c r="H119" s="47" t="s">
        <v>6</v>
      </c>
      <c r="I119" s="47" t="s">
        <v>7</v>
      </c>
      <c r="J119" s="47"/>
      <c r="K119" s="47"/>
      <c r="L119" s="49"/>
      <c r="M119" s="49"/>
      <c r="N119" s="50"/>
      <c r="O119" s="27">
        <f ca="1">IF(D119="цвет",SUM(O120:INDIRECT("L"&amp;R119)),IF(SUM(E119:N119)=0,"",SUM(E119:N119)))</f>
        <v>0</v>
      </c>
      <c r="P119" s="154">
        <v>902</v>
      </c>
      <c r="Q119" s="155">
        <f t="shared" si="3"/>
        <v>698</v>
      </c>
      <c r="R119" s="156">
        <f t="shared" ca="1" si="2"/>
        <v>123</v>
      </c>
      <c r="S119" s="157">
        <v>250</v>
      </c>
      <c r="T119" s="158">
        <f ca="1">S119*O119</f>
        <v>0</v>
      </c>
      <c r="U119" s="7"/>
      <c r="V119" s="7"/>
      <c r="W119" s="7"/>
      <c r="X119" s="7"/>
    </row>
    <row r="120" spans="1:24" thickBot="1" x14ac:dyDescent="0.3">
      <c r="A120" s="75"/>
      <c r="B120" s="171"/>
      <c r="C120" s="166"/>
      <c r="D120" s="63" t="s">
        <v>16</v>
      </c>
      <c r="E120" s="30"/>
      <c r="F120" s="30"/>
      <c r="G120" s="30"/>
      <c r="H120" s="30"/>
      <c r="I120" s="30"/>
      <c r="J120" s="30"/>
      <c r="K120" s="78"/>
      <c r="L120" s="77"/>
      <c r="M120" s="77"/>
      <c r="N120" s="78"/>
      <c r="O120" s="32" t="str">
        <f ca="1">IF(D120="цвет",SUM(O121:INDIRECT("L"&amp;R120)),IF(SUM(E120:N120)=0,"",SUM(E120:N120)))</f>
        <v/>
      </c>
      <c r="P120" s="5" t="s">
        <v>8</v>
      </c>
      <c r="Q120" s="155">
        <f t="shared" si="3"/>
        <v>698</v>
      </c>
      <c r="R120" s="28">
        <f t="shared" ca="1" si="2"/>
        <v>123</v>
      </c>
      <c r="S120" s="41" t="s">
        <v>8</v>
      </c>
      <c r="T120" s="7"/>
      <c r="U120" s="7"/>
      <c r="V120" s="7"/>
      <c r="W120" s="7"/>
      <c r="X120" s="7"/>
    </row>
    <row r="121" spans="1:24" thickBot="1" x14ac:dyDescent="0.3">
      <c r="A121" s="75"/>
      <c r="B121" s="171"/>
      <c r="C121" s="166"/>
      <c r="D121" s="63" t="s">
        <v>14</v>
      </c>
      <c r="E121" s="2"/>
      <c r="F121" s="2"/>
      <c r="G121" s="30"/>
      <c r="H121" s="30"/>
      <c r="I121" s="30"/>
      <c r="J121" s="30"/>
      <c r="K121" s="78"/>
      <c r="L121" s="77"/>
      <c r="M121" s="77"/>
      <c r="N121" s="78"/>
      <c r="O121" s="32" t="str">
        <f ca="1">IF(D121="цвет",SUM(O122:INDIRECT("L"&amp;R121)),IF(SUM(E121:N121)=0,"",SUM(E121:N121)))</f>
        <v/>
      </c>
      <c r="P121" s="5" t="s">
        <v>8</v>
      </c>
      <c r="Q121" s="155">
        <f t="shared" si="3"/>
        <v>698</v>
      </c>
      <c r="R121" s="28">
        <f t="shared" ca="1" si="2"/>
        <v>123</v>
      </c>
      <c r="S121" s="41" t="s">
        <v>8</v>
      </c>
      <c r="T121" s="7"/>
      <c r="U121" s="7"/>
      <c r="V121" s="7"/>
      <c r="W121" s="7"/>
      <c r="X121" s="7"/>
    </row>
    <row r="122" spans="1:24" ht="117.6" customHeight="1" x14ac:dyDescent="0.25">
      <c r="A122" s="75"/>
      <c r="B122" s="171"/>
      <c r="C122" s="53"/>
      <c r="D122" s="178" t="s">
        <v>72</v>
      </c>
      <c r="E122" s="176"/>
      <c r="F122" s="176"/>
      <c r="G122" s="176"/>
      <c r="H122" s="176"/>
      <c r="I122" s="176"/>
      <c r="J122" s="176"/>
      <c r="K122" s="176"/>
      <c r="L122" s="176"/>
      <c r="M122" s="176"/>
      <c r="N122" s="176"/>
      <c r="O122" s="32" t="str">
        <f ca="1">IF(D122="цвет",SUM(O123:INDIRECT("L"&amp;R122)),IF(SUM(E122:N122)=0,"",SUM(E122:N122)))</f>
        <v/>
      </c>
      <c r="P122" s="5" t="s">
        <v>8</v>
      </c>
      <c r="Q122" s="155">
        <f t="shared" ref="Q122:Q175" si="4">IF(C122&lt;&gt;0,C122,Q121)</f>
        <v>698</v>
      </c>
      <c r="R122" s="28">
        <f t="shared" ref="R122:R175" ca="1" si="5">IF(D122="Посмотреть большую фотографию на сайте",CELL("строка",O122),R123)</f>
        <v>123</v>
      </c>
      <c r="S122" s="41" t="s">
        <v>8</v>
      </c>
      <c r="T122" s="7"/>
      <c r="U122" s="7"/>
      <c r="V122" s="7"/>
      <c r="W122" s="7"/>
      <c r="X122" s="7"/>
    </row>
    <row r="123" spans="1:24" ht="17.25" customHeight="1" thickBot="1" x14ac:dyDescent="0.3">
      <c r="A123" s="42"/>
      <c r="B123" s="71"/>
      <c r="C123" s="72"/>
      <c r="D123" s="167" t="str">
        <f>HYPERLINK("https://miamia.ru/search/index.php?q="&amp;Q123&amp;"&amp;s=Поиск?utm_source=Excel&amp;utm_medium=Nalichie&amp;utm_content="&amp;Q123&amp;"","Посмотреть большую фотографию на сайте")</f>
        <v>Посмотреть большую фотографию на сайте</v>
      </c>
      <c r="E123" s="167"/>
      <c r="F123" s="167"/>
      <c r="G123" s="167"/>
      <c r="H123" s="167"/>
      <c r="I123" s="167"/>
      <c r="J123" s="167"/>
      <c r="K123" s="167"/>
      <c r="L123" s="167"/>
      <c r="M123" s="167"/>
      <c r="N123" s="167"/>
      <c r="O123" s="32" t="str">
        <f ca="1">IF(D123="цвет",SUM(O124:INDIRECT("L"&amp;R123)),IF(SUM(E123:N123)=0,"",SUM(E123:N123)))</f>
        <v/>
      </c>
      <c r="P123" s="5" t="s">
        <v>8</v>
      </c>
      <c r="Q123" s="155">
        <f t="shared" si="4"/>
        <v>698</v>
      </c>
      <c r="R123" s="28">
        <f t="shared" ca="1" si="5"/>
        <v>123</v>
      </c>
      <c r="S123" s="44" t="s">
        <v>8</v>
      </c>
      <c r="T123" s="34"/>
      <c r="U123" s="7"/>
      <c r="V123" s="7"/>
      <c r="W123" s="7"/>
      <c r="X123" s="7"/>
    </row>
    <row r="124" spans="1:24" ht="17.25" thickBot="1" x14ac:dyDescent="0.3">
      <c r="B124" s="170">
        <v>1825</v>
      </c>
      <c r="C124" s="22">
        <v>699</v>
      </c>
      <c r="D124" s="66" t="s">
        <v>2</v>
      </c>
      <c r="E124" s="47" t="s">
        <v>3</v>
      </c>
      <c r="F124" s="47" t="s">
        <v>4</v>
      </c>
      <c r="G124" s="47" t="s">
        <v>5</v>
      </c>
      <c r="H124" s="47" t="s">
        <v>6</v>
      </c>
      <c r="I124" s="47" t="s">
        <v>7</v>
      </c>
      <c r="J124" s="47"/>
      <c r="K124" s="47"/>
      <c r="L124" s="49"/>
      <c r="M124" s="49"/>
      <c r="N124" s="50"/>
      <c r="O124" s="27">
        <f ca="1">IF(D124="цвет",SUM(O125:INDIRECT("L"&amp;R124)),IF(SUM(E124:N124)=0,"",SUM(E124:N124)))</f>
        <v>0</v>
      </c>
      <c r="P124" s="154">
        <v>902</v>
      </c>
      <c r="Q124" s="155">
        <f t="shared" si="4"/>
        <v>699</v>
      </c>
      <c r="R124" s="156">
        <f t="shared" ca="1" si="5"/>
        <v>128</v>
      </c>
      <c r="S124" s="157">
        <v>90</v>
      </c>
      <c r="T124" s="158">
        <f ca="1">S124*O124</f>
        <v>0</v>
      </c>
      <c r="U124" s="7"/>
      <c r="V124" s="7"/>
      <c r="W124" s="7"/>
      <c r="X124" s="7"/>
    </row>
    <row r="125" spans="1:24" thickBot="1" x14ac:dyDescent="0.3">
      <c r="A125" s="75"/>
      <c r="B125" s="171"/>
      <c r="C125" s="166"/>
      <c r="D125" s="63" t="s">
        <v>16</v>
      </c>
      <c r="E125" s="30"/>
      <c r="F125" s="30"/>
      <c r="G125" s="30"/>
      <c r="H125" s="30"/>
      <c r="I125" s="30"/>
      <c r="J125" s="30"/>
      <c r="K125" s="30"/>
      <c r="L125" s="30"/>
      <c r="M125" s="30"/>
      <c r="N125" s="30"/>
      <c r="O125" s="32" t="str">
        <f ca="1">IF(D125="цвет",SUM(O126:INDIRECT("L"&amp;R125)),IF(SUM(E125:N125)=0,"",SUM(E125:N125)))</f>
        <v/>
      </c>
      <c r="P125" s="5" t="s">
        <v>8</v>
      </c>
      <c r="Q125" s="155">
        <f t="shared" si="4"/>
        <v>699</v>
      </c>
      <c r="R125" s="28">
        <f t="shared" ca="1" si="5"/>
        <v>128</v>
      </c>
      <c r="S125" s="41" t="s">
        <v>8</v>
      </c>
      <c r="T125" s="7"/>
      <c r="U125" s="7"/>
      <c r="V125" s="7"/>
      <c r="W125" s="7"/>
      <c r="X125" s="7"/>
    </row>
    <row r="126" spans="1:24" thickBot="1" x14ac:dyDescent="0.3">
      <c r="A126" s="75"/>
      <c r="B126" s="171"/>
      <c r="C126" s="166"/>
      <c r="D126" s="63" t="s">
        <v>14</v>
      </c>
      <c r="E126" s="30"/>
      <c r="F126" s="30"/>
      <c r="G126" s="2"/>
      <c r="H126" s="30"/>
      <c r="I126" s="2"/>
      <c r="J126" s="30"/>
      <c r="K126" s="30"/>
      <c r="L126" s="30"/>
      <c r="M126" s="30"/>
      <c r="N126" s="30"/>
      <c r="O126" s="32" t="str">
        <f ca="1">IF(D126="цвет",SUM(O127:INDIRECT("L"&amp;R126)),IF(SUM(E126:N126)=0,"",SUM(E126:N126)))</f>
        <v/>
      </c>
      <c r="P126" s="5" t="s">
        <v>8</v>
      </c>
      <c r="Q126" s="155">
        <f t="shared" si="4"/>
        <v>699</v>
      </c>
      <c r="R126" s="28">
        <f t="shared" ca="1" si="5"/>
        <v>128</v>
      </c>
      <c r="S126" s="41" t="s">
        <v>8</v>
      </c>
      <c r="T126" s="7"/>
      <c r="U126" s="7"/>
      <c r="V126" s="7"/>
      <c r="W126" s="7"/>
      <c r="X126" s="7"/>
    </row>
    <row r="127" spans="1:24" ht="117.6" customHeight="1" thickBot="1" x14ac:dyDescent="0.3">
      <c r="A127" s="75"/>
      <c r="B127" s="171"/>
      <c r="C127" s="53"/>
      <c r="D127" s="181" t="s">
        <v>72</v>
      </c>
      <c r="E127" s="181"/>
      <c r="F127" s="181"/>
      <c r="G127" s="181"/>
      <c r="H127" s="181"/>
      <c r="I127" s="181"/>
      <c r="J127" s="181"/>
      <c r="K127" s="181"/>
      <c r="L127" s="181"/>
      <c r="M127" s="181"/>
      <c r="N127" s="181"/>
      <c r="O127" s="32" t="str">
        <f ca="1">IF(D127="цвет",SUM(O128:INDIRECT("L"&amp;R127)),IF(SUM(E127:N127)=0,"",SUM(E127:N127)))</f>
        <v/>
      </c>
      <c r="P127" s="5" t="s">
        <v>8</v>
      </c>
      <c r="Q127" s="155">
        <f t="shared" si="4"/>
        <v>699</v>
      </c>
      <c r="R127" s="28">
        <f t="shared" ca="1" si="5"/>
        <v>128</v>
      </c>
      <c r="S127" s="41" t="s">
        <v>8</v>
      </c>
      <c r="T127" s="7"/>
      <c r="U127" s="7"/>
      <c r="V127" s="7"/>
      <c r="W127" s="7"/>
      <c r="X127" s="7"/>
    </row>
    <row r="128" spans="1:24" ht="17.25" customHeight="1" thickBot="1" x14ac:dyDescent="0.3">
      <c r="A128" s="42"/>
      <c r="B128" s="71"/>
      <c r="C128" s="72"/>
      <c r="D128" s="167" t="str">
        <f>HYPERLINK("https://miamia.ru/search/index.php?q="&amp;Q128&amp;"&amp;s=Поиск?utm_source=Excel&amp;utm_medium=Nalichie&amp;utm_content="&amp;Q128&amp;"","Посмотреть большую фотографию на сайте")</f>
        <v>Посмотреть большую фотографию на сайте</v>
      </c>
      <c r="E128" s="167"/>
      <c r="F128" s="167"/>
      <c r="G128" s="167"/>
      <c r="H128" s="167"/>
      <c r="I128" s="167"/>
      <c r="J128" s="167"/>
      <c r="K128" s="167"/>
      <c r="L128" s="167"/>
      <c r="M128" s="167"/>
      <c r="N128" s="167"/>
      <c r="O128" s="32" t="str">
        <f ca="1">IF(D128="цвет",SUM(O129:INDIRECT("L"&amp;R128)),IF(SUM(E128:N128)=0,"",SUM(E128:N128)))</f>
        <v/>
      </c>
      <c r="P128" s="5" t="s">
        <v>8</v>
      </c>
      <c r="Q128" s="155">
        <f t="shared" si="4"/>
        <v>699</v>
      </c>
      <c r="R128" s="28">
        <f t="shared" ca="1" si="5"/>
        <v>128</v>
      </c>
      <c r="S128" s="44" t="s">
        <v>8</v>
      </c>
      <c r="T128" s="34"/>
      <c r="U128" s="7"/>
      <c r="V128" s="7"/>
      <c r="W128" s="7"/>
      <c r="X128" s="7"/>
    </row>
    <row r="129" spans="1:24" ht="17.25" thickBot="1" x14ac:dyDescent="0.3">
      <c r="B129" s="170">
        <v>8839</v>
      </c>
      <c r="C129" s="22">
        <v>712</v>
      </c>
      <c r="D129" s="66" t="s">
        <v>2</v>
      </c>
      <c r="E129" s="47" t="s">
        <v>4</v>
      </c>
      <c r="F129" s="47" t="s">
        <v>5</v>
      </c>
      <c r="G129" s="47" t="s">
        <v>6</v>
      </c>
      <c r="H129" s="47" t="s">
        <v>7</v>
      </c>
      <c r="I129" s="47"/>
      <c r="J129" s="47"/>
      <c r="K129" s="47"/>
      <c r="L129" s="49"/>
      <c r="M129" s="49"/>
      <c r="N129" s="50"/>
      <c r="O129" s="27">
        <f ca="1">IF(D129="цвет",SUM(O130:INDIRECT("L"&amp;R129)),IF(SUM(E129:N129)=0,"",SUM(E129:N129)))</f>
        <v>0</v>
      </c>
      <c r="P129" s="154">
        <v>902</v>
      </c>
      <c r="Q129" s="155">
        <f t="shared" si="4"/>
        <v>712</v>
      </c>
      <c r="R129" s="156">
        <f t="shared" ca="1" si="5"/>
        <v>133</v>
      </c>
      <c r="S129" s="157">
        <v>250</v>
      </c>
      <c r="T129" s="158">
        <f ca="1">S129*O129</f>
        <v>0</v>
      </c>
      <c r="U129" s="7"/>
      <c r="V129" s="7"/>
      <c r="W129" s="7"/>
      <c r="X129" s="7"/>
    </row>
    <row r="130" spans="1:24" thickBot="1" x14ac:dyDescent="0.3">
      <c r="A130" s="75"/>
      <c r="B130" s="171"/>
      <c r="C130" s="166"/>
      <c r="D130" s="63" t="s">
        <v>16</v>
      </c>
      <c r="E130" s="3"/>
      <c r="F130" s="2"/>
      <c r="G130" s="2"/>
      <c r="H130" s="30"/>
      <c r="I130" s="30"/>
      <c r="J130" s="30"/>
      <c r="K130" s="30"/>
      <c r="L130" s="30"/>
      <c r="M130" s="30"/>
      <c r="N130" s="30"/>
      <c r="O130" s="32" t="str">
        <f ca="1">IF(D130="цвет",SUM(O131:INDIRECT("L"&amp;R130)),IF(SUM(E130:N130)=0,"",SUM(E130:N130)))</f>
        <v/>
      </c>
      <c r="P130" s="5" t="s">
        <v>8</v>
      </c>
      <c r="Q130" s="155">
        <f t="shared" si="4"/>
        <v>712</v>
      </c>
      <c r="R130" s="28">
        <f t="shared" ca="1" si="5"/>
        <v>133</v>
      </c>
      <c r="S130" s="41" t="s">
        <v>8</v>
      </c>
      <c r="T130" s="7"/>
      <c r="U130" s="7"/>
      <c r="V130" s="7"/>
      <c r="W130" s="7"/>
      <c r="X130" s="7"/>
    </row>
    <row r="131" spans="1:24" thickBot="1" x14ac:dyDescent="0.3">
      <c r="A131" s="75"/>
      <c r="B131" s="171"/>
      <c r="C131" s="166"/>
      <c r="D131" s="63" t="s">
        <v>14</v>
      </c>
      <c r="E131" s="3"/>
      <c r="F131" s="3"/>
      <c r="G131" s="30"/>
      <c r="H131" s="2"/>
      <c r="I131" s="30"/>
      <c r="J131" s="30"/>
      <c r="K131" s="30"/>
      <c r="L131" s="30"/>
      <c r="M131" s="30"/>
      <c r="N131" s="30"/>
      <c r="O131" s="32" t="str">
        <f ca="1">IF(D131="цвет",SUM(O132:INDIRECT("L"&amp;R131)),IF(SUM(E131:N131)=0,"",SUM(E131:N131)))</f>
        <v/>
      </c>
      <c r="P131" s="5" t="s">
        <v>8</v>
      </c>
      <c r="Q131" s="155">
        <f t="shared" si="4"/>
        <v>712</v>
      </c>
      <c r="R131" s="28">
        <f t="shared" ca="1" si="5"/>
        <v>133</v>
      </c>
      <c r="S131" s="41" t="s">
        <v>8</v>
      </c>
      <c r="T131" s="7"/>
      <c r="U131" s="7"/>
      <c r="V131" s="7"/>
      <c r="W131" s="7"/>
      <c r="X131" s="7"/>
    </row>
    <row r="132" spans="1:24" ht="117.6" customHeight="1" thickBot="1" x14ac:dyDescent="0.3">
      <c r="A132" s="75"/>
      <c r="B132" s="171"/>
      <c r="C132" s="53"/>
      <c r="D132" s="181" t="s">
        <v>72</v>
      </c>
      <c r="E132" s="181"/>
      <c r="F132" s="181"/>
      <c r="G132" s="181"/>
      <c r="H132" s="181"/>
      <c r="I132" s="181"/>
      <c r="J132" s="181"/>
      <c r="K132" s="181"/>
      <c r="L132" s="181"/>
      <c r="M132" s="181"/>
      <c r="N132" s="181"/>
      <c r="O132" s="32" t="str">
        <f ca="1">IF(D132="цвет",SUM(O133:INDIRECT("L"&amp;R132)),IF(SUM(E132:N132)=0,"",SUM(E132:N132)))</f>
        <v/>
      </c>
      <c r="P132" s="5" t="s">
        <v>8</v>
      </c>
      <c r="Q132" s="155">
        <f t="shared" si="4"/>
        <v>712</v>
      </c>
      <c r="R132" s="28">
        <f t="shared" ca="1" si="5"/>
        <v>133</v>
      </c>
      <c r="S132" s="41" t="s">
        <v>8</v>
      </c>
      <c r="T132" s="7"/>
      <c r="U132" s="7"/>
      <c r="V132" s="7"/>
      <c r="W132" s="7"/>
      <c r="X132" s="7"/>
    </row>
    <row r="133" spans="1:24" ht="17.25" customHeight="1" thickBot="1" x14ac:dyDescent="0.3">
      <c r="A133" s="42"/>
      <c r="B133" s="71"/>
      <c r="C133" s="72"/>
      <c r="D133" s="167" t="str">
        <f>HYPERLINK("https://miamia.ru/search/index.php?q="&amp;Q133&amp;"&amp;s=Поиск?utm_source=Excel&amp;utm_medium=Nalichie&amp;utm_content="&amp;Q133&amp;"","Посмотреть большую фотографию на сайте")</f>
        <v>Посмотреть большую фотографию на сайте</v>
      </c>
      <c r="E133" s="167"/>
      <c r="F133" s="167"/>
      <c r="G133" s="167"/>
      <c r="H133" s="167"/>
      <c r="I133" s="167"/>
      <c r="J133" s="167"/>
      <c r="K133" s="167"/>
      <c r="L133" s="167"/>
      <c r="M133" s="167"/>
      <c r="N133" s="167"/>
      <c r="O133" s="32" t="str">
        <f ca="1">IF(D133="цвет",SUM(#REF!:INDIRECT("L"&amp;R133)),IF(SUM(E133:N133)=0,"",SUM(E133:N133)))</f>
        <v/>
      </c>
      <c r="P133" s="5" t="s">
        <v>8</v>
      </c>
      <c r="Q133" s="155">
        <f t="shared" si="4"/>
        <v>712</v>
      </c>
      <c r="R133" s="28">
        <f ca="1">IF(D133="Посмотреть большую фотографию на сайте",CELL("строка",O133),#REF!)</f>
        <v>133</v>
      </c>
      <c r="S133" s="44" t="s">
        <v>8</v>
      </c>
      <c r="T133" s="34"/>
      <c r="U133" s="7"/>
      <c r="V133" s="7"/>
      <c r="W133" s="7"/>
      <c r="X133" s="7"/>
    </row>
    <row r="134" spans="1:24" ht="17.25" thickBot="1" x14ac:dyDescent="0.3">
      <c r="B134" s="170">
        <v>9575</v>
      </c>
      <c r="C134" s="22">
        <v>751</v>
      </c>
      <c r="D134" s="66" t="s">
        <v>2</v>
      </c>
      <c r="E134" s="47" t="s">
        <v>7</v>
      </c>
      <c r="F134" s="47" t="s">
        <v>11</v>
      </c>
      <c r="G134" s="47" t="s">
        <v>12</v>
      </c>
      <c r="H134" s="47"/>
      <c r="I134" s="47"/>
      <c r="J134" s="47"/>
      <c r="K134" s="47"/>
      <c r="L134" s="49"/>
      <c r="M134" s="49"/>
      <c r="N134" s="50"/>
      <c r="O134" s="27">
        <f ca="1">IF(D134="цвет",SUM(O135:INDIRECT("L"&amp;R134)),IF(SUM(E134:N134)=0,"",SUM(E134:N134)))</f>
        <v>0</v>
      </c>
      <c r="P134" s="154">
        <v>644</v>
      </c>
      <c r="Q134" s="155">
        <f>IF(C134&lt;&gt;0,C134,#REF!)</f>
        <v>751</v>
      </c>
      <c r="R134" s="156">
        <f t="shared" ca="1" si="5"/>
        <v>138</v>
      </c>
      <c r="S134" s="157">
        <v>90</v>
      </c>
      <c r="T134" s="158">
        <f ca="1">S134*O134</f>
        <v>0</v>
      </c>
      <c r="U134" s="7"/>
      <c r="V134" s="7"/>
      <c r="W134" s="7"/>
      <c r="X134" s="7"/>
    </row>
    <row r="135" spans="1:24" thickBot="1" x14ac:dyDescent="0.3">
      <c r="A135" s="75"/>
      <c r="B135" s="171"/>
      <c r="C135" s="166"/>
      <c r="D135" s="63" t="s">
        <v>16</v>
      </c>
      <c r="E135" s="30"/>
      <c r="F135" s="2"/>
      <c r="G135" s="30"/>
      <c r="H135" s="30"/>
      <c r="I135" s="30"/>
      <c r="J135" s="30"/>
      <c r="K135" s="30"/>
      <c r="L135" s="30"/>
      <c r="M135" s="30"/>
      <c r="N135" s="30"/>
      <c r="O135" s="32" t="str">
        <f ca="1">IF(D135="цвет",SUM(O136:INDIRECT("L"&amp;R135)),IF(SUM(E135:N135)=0,"",SUM(E135:N135)))</f>
        <v/>
      </c>
      <c r="P135" s="5" t="s">
        <v>8</v>
      </c>
      <c r="Q135" s="155">
        <f t="shared" si="4"/>
        <v>751</v>
      </c>
      <c r="R135" s="28">
        <f t="shared" ca="1" si="5"/>
        <v>138</v>
      </c>
      <c r="S135" s="41" t="s">
        <v>8</v>
      </c>
      <c r="T135" s="7"/>
      <c r="U135" s="7"/>
      <c r="V135" s="7"/>
      <c r="W135" s="7"/>
      <c r="X135" s="7"/>
    </row>
    <row r="136" spans="1:24" thickBot="1" x14ac:dyDescent="0.3">
      <c r="A136" s="75"/>
      <c r="B136" s="171"/>
      <c r="C136" s="166"/>
      <c r="D136" s="63" t="s">
        <v>14</v>
      </c>
      <c r="E136" s="30"/>
      <c r="F136" s="30"/>
      <c r="G136" s="30"/>
      <c r="H136" s="30"/>
      <c r="I136" s="30"/>
      <c r="J136" s="30"/>
      <c r="K136" s="30"/>
      <c r="L136" s="30"/>
      <c r="M136" s="30"/>
      <c r="N136" s="30"/>
      <c r="O136" s="32" t="str">
        <f ca="1">IF(D136="цвет",SUM(O137:INDIRECT("L"&amp;R136)),IF(SUM(E136:N136)=0,"",SUM(E136:N136)))</f>
        <v/>
      </c>
      <c r="P136" s="5" t="s">
        <v>8</v>
      </c>
      <c r="Q136" s="155">
        <f t="shared" si="4"/>
        <v>751</v>
      </c>
      <c r="R136" s="28">
        <f t="shared" ca="1" si="5"/>
        <v>138</v>
      </c>
      <c r="S136" s="41" t="s">
        <v>8</v>
      </c>
      <c r="T136" s="7"/>
      <c r="U136" s="7"/>
      <c r="V136" s="7"/>
      <c r="W136" s="7"/>
      <c r="X136" s="7"/>
    </row>
    <row r="137" spans="1:24" ht="117.6" customHeight="1" thickBot="1" x14ac:dyDescent="0.3">
      <c r="A137" s="75"/>
      <c r="B137" s="171"/>
      <c r="C137" s="53"/>
      <c r="D137" s="181" t="s">
        <v>70</v>
      </c>
      <c r="E137" s="181"/>
      <c r="F137" s="181"/>
      <c r="G137" s="181"/>
      <c r="H137" s="181"/>
      <c r="I137" s="181"/>
      <c r="J137" s="181"/>
      <c r="K137" s="181"/>
      <c r="L137" s="181"/>
      <c r="M137" s="181"/>
      <c r="N137" s="181"/>
      <c r="O137" s="32" t="str">
        <f ca="1">IF(D137="цвет",SUM(O138:INDIRECT("L"&amp;R137)),IF(SUM(E137:N137)=0,"",SUM(E137:N137)))</f>
        <v/>
      </c>
      <c r="P137" s="5" t="s">
        <v>8</v>
      </c>
      <c r="Q137" s="155">
        <f t="shared" si="4"/>
        <v>751</v>
      </c>
      <c r="R137" s="28">
        <f t="shared" ca="1" si="5"/>
        <v>138</v>
      </c>
      <c r="S137" s="41" t="s">
        <v>8</v>
      </c>
      <c r="T137" s="7"/>
      <c r="U137" s="7"/>
      <c r="V137" s="7"/>
      <c r="W137" s="7"/>
      <c r="X137" s="7"/>
    </row>
    <row r="138" spans="1:24" ht="17.25" customHeight="1" thickBot="1" x14ac:dyDescent="0.3">
      <c r="A138" s="42"/>
      <c r="B138" s="71"/>
      <c r="C138" s="72"/>
      <c r="D138" s="167" t="str">
        <f>HYPERLINK("https://miamia.ru/search/index.php?q="&amp;Q138&amp;"&amp;s=Поиск?utm_source=Excel&amp;utm_medium=Nalichie&amp;utm_content="&amp;Q138&amp;"","Посмотреть большую фотографию на сайте")</f>
        <v>Посмотреть большую фотографию на сайте</v>
      </c>
      <c r="E138" s="167"/>
      <c r="F138" s="167"/>
      <c r="G138" s="167"/>
      <c r="H138" s="167"/>
      <c r="I138" s="167"/>
      <c r="J138" s="167"/>
      <c r="K138" s="167"/>
      <c r="L138" s="167"/>
      <c r="M138" s="167"/>
      <c r="N138" s="167"/>
      <c r="O138" s="32" t="str">
        <f ca="1">IF(D138="цвет",SUM(O139:INDIRECT("L"&amp;R138)),IF(SUM(E138:N138)=0,"",SUM(E138:N138)))</f>
        <v/>
      </c>
      <c r="P138" s="5" t="s">
        <v>8</v>
      </c>
      <c r="Q138" s="155">
        <f t="shared" si="4"/>
        <v>751</v>
      </c>
      <c r="R138" s="28">
        <f t="shared" ca="1" si="5"/>
        <v>138</v>
      </c>
      <c r="S138" s="44" t="s">
        <v>8</v>
      </c>
      <c r="T138" s="34"/>
      <c r="U138" s="7"/>
      <c r="V138" s="7"/>
      <c r="W138" s="7"/>
      <c r="X138" s="7"/>
    </row>
    <row r="139" spans="1:24" ht="17.25" thickBot="1" x14ac:dyDescent="0.3">
      <c r="B139" s="170">
        <v>8405</v>
      </c>
      <c r="C139" s="22">
        <v>752</v>
      </c>
      <c r="D139" s="66" t="s">
        <v>2</v>
      </c>
      <c r="E139" s="47" t="s">
        <v>6</v>
      </c>
      <c r="F139" s="47" t="s">
        <v>7</v>
      </c>
      <c r="G139" s="47" t="s">
        <v>11</v>
      </c>
      <c r="H139" s="47" t="s">
        <v>12</v>
      </c>
      <c r="I139" s="47"/>
      <c r="J139" s="47"/>
      <c r="K139" s="47"/>
      <c r="L139" s="49"/>
      <c r="M139" s="49"/>
      <c r="N139" s="50"/>
      <c r="O139" s="27">
        <f ca="1">IF(D139="цвет",SUM(O140:INDIRECT("L"&amp;R139)),IF(SUM(E139:N139)=0,"",SUM(E139:N139)))</f>
        <v>0</v>
      </c>
      <c r="P139" s="154">
        <v>773</v>
      </c>
      <c r="Q139" s="155">
        <f t="shared" si="4"/>
        <v>752</v>
      </c>
      <c r="R139" s="156">
        <f t="shared" ca="1" si="5"/>
        <v>143</v>
      </c>
      <c r="S139" s="157">
        <v>90</v>
      </c>
      <c r="T139" s="158">
        <f ca="1">S139*O139</f>
        <v>0</v>
      </c>
      <c r="U139" s="7"/>
      <c r="V139" s="7"/>
      <c r="W139" s="7"/>
      <c r="X139" s="7"/>
    </row>
    <row r="140" spans="1:24" thickBot="1" x14ac:dyDescent="0.3">
      <c r="A140" s="75"/>
      <c r="B140" s="171"/>
      <c r="C140" s="166"/>
      <c r="D140" s="63" t="s">
        <v>16</v>
      </c>
      <c r="E140" s="30"/>
      <c r="F140" s="30"/>
      <c r="G140" s="30"/>
      <c r="H140" s="30"/>
      <c r="I140" s="30"/>
      <c r="J140" s="30"/>
      <c r="K140" s="30"/>
      <c r="L140" s="30"/>
      <c r="M140" s="77"/>
      <c r="N140" s="78"/>
      <c r="O140" s="32" t="str">
        <f ca="1">IF(D140="цвет",SUM(O141:INDIRECT("L"&amp;R140)),IF(SUM(E140:N140)=0,"",SUM(E140:N140)))</f>
        <v/>
      </c>
      <c r="P140" s="5" t="s">
        <v>8</v>
      </c>
      <c r="Q140" s="155">
        <f t="shared" si="4"/>
        <v>752</v>
      </c>
      <c r="R140" s="28">
        <f t="shared" ca="1" si="5"/>
        <v>143</v>
      </c>
      <c r="S140" s="41" t="s">
        <v>8</v>
      </c>
      <c r="T140" s="7"/>
      <c r="U140" s="7"/>
      <c r="V140" s="7"/>
      <c r="W140" s="7"/>
      <c r="X140" s="7"/>
    </row>
    <row r="141" spans="1:24" thickBot="1" x14ac:dyDescent="0.3">
      <c r="A141" s="75"/>
      <c r="B141" s="171"/>
      <c r="C141" s="166"/>
      <c r="D141" s="63" t="s">
        <v>14</v>
      </c>
      <c r="E141" s="2"/>
      <c r="F141" s="2"/>
      <c r="G141" s="30"/>
      <c r="H141" s="30"/>
      <c r="I141" s="30"/>
      <c r="J141" s="30"/>
      <c r="K141" s="30"/>
      <c r="L141" s="30"/>
      <c r="M141" s="77"/>
      <c r="N141" s="78"/>
      <c r="O141" s="32" t="str">
        <f ca="1">IF(D141="цвет",SUM(O142:INDIRECT("L"&amp;R141)),IF(SUM(E141:N141)=0,"",SUM(E141:N141)))</f>
        <v/>
      </c>
      <c r="P141" s="5" t="s">
        <v>8</v>
      </c>
      <c r="Q141" s="155">
        <f t="shared" si="4"/>
        <v>752</v>
      </c>
      <c r="R141" s="28">
        <f t="shared" ca="1" si="5"/>
        <v>143</v>
      </c>
      <c r="S141" s="41" t="s">
        <v>8</v>
      </c>
      <c r="T141" s="7"/>
      <c r="U141" s="7"/>
      <c r="V141" s="7"/>
      <c r="W141" s="7"/>
      <c r="X141" s="7"/>
    </row>
    <row r="142" spans="1:24" ht="117.6" customHeight="1" x14ac:dyDescent="0.25">
      <c r="A142" s="75"/>
      <c r="B142" s="171"/>
      <c r="C142" s="53"/>
      <c r="D142" s="178" t="s">
        <v>72</v>
      </c>
      <c r="E142" s="176"/>
      <c r="F142" s="176"/>
      <c r="G142" s="176"/>
      <c r="H142" s="176"/>
      <c r="I142" s="176"/>
      <c r="J142" s="176"/>
      <c r="K142" s="176"/>
      <c r="L142" s="176"/>
      <c r="M142" s="176"/>
      <c r="N142" s="176"/>
      <c r="O142" s="32" t="str">
        <f ca="1">IF(D142="цвет",SUM(O143:INDIRECT("L"&amp;R142)),IF(SUM(E142:N142)=0,"",SUM(E142:N142)))</f>
        <v/>
      </c>
      <c r="P142" s="5" t="s">
        <v>8</v>
      </c>
      <c r="Q142" s="155">
        <f t="shared" si="4"/>
        <v>752</v>
      </c>
      <c r="R142" s="28">
        <f t="shared" ca="1" si="5"/>
        <v>143</v>
      </c>
      <c r="S142" s="41" t="s">
        <v>8</v>
      </c>
      <c r="T142" s="7"/>
      <c r="U142" s="7"/>
      <c r="V142" s="7"/>
      <c r="W142" s="7"/>
      <c r="X142" s="7"/>
    </row>
    <row r="143" spans="1:24" ht="17.25" customHeight="1" thickBot="1" x14ac:dyDescent="0.3">
      <c r="A143" s="42"/>
      <c r="B143" s="71"/>
      <c r="C143" s="72"/>
      <c r="D143" s="167" t="str">
        <f>HYPERLINK("https://miamia.ru/search/index.php?q="&amp;Q143&amp;"&amp;s=Поиск?utm_source=Excel&amp;utm_medium=Nalichie&amp;utm_content="&amp;Q143&amp;"","Посмотреть большую фотографию на сайте")</f>
        <v>Посмотреть большую фотографию на сайте</v>
      </c>
      <c r="E143" s="167"/>
      <c r="F143" s="167"/>
      <c r="G143" s="167"/>
      <c r="H143" s="167"/>
      <c r="I143" s="167"/>
      <c r="J143" s="167"/>
      <c r="K143" s="167"/>
      <c r="L143" s="167"/>
      <c r="M143" s="167"/>
      <c r="N143" s="167"/>
      <c r="O143" s="32" t="str">
        <f ca="1">IF(D143="цвет",SUM(O144:INDIRECT("L"&amp;R143)),IF(SUM(E143:N143)=0,"",SUM(E143:N143)))</f>
        <v/>
      </c>
      <c r="P143" s="5" t="s">
        <v>8</v>
      </c>
      <c r="Q143" s="155">
        <f t="shared" si="4"/>
        <v>752</v>
      </c>
      <c r="R143" s="28">
        <f t="shared" ca="1" si="5"/>
        <v>143</v>
      </c>
      <c r="S143" s="44" t="s">
        <v>8</v>
      </c>
      <c r="T143" s="34"/>
      <c r="U143" s="7"/>
      <c r="V143" s="7"/>
      <c r="W143" s="7"/>
      <c r="X143" s="7"/>
    </row>
    <row r="144" spans="1:24" ht="17.25" thickBot="1" x14ac:dyDescent="0.3">
      <c r="B144" s="170">
        <v>8821</v>
      </c>
      <c r="C144" s="22">
        <v>754</v>
      </c>
      <c r="D144" s="66" t="s">
        <v>2</v>
      </c>
      <c r="E144" s="47" t="s">
        <v>5</v>
      </c>
      <c r="F144" s="47" t="s">
        <v>6</v>
      </c>
      <c r="G144" s="47" t="s">
        <v>7</v>
      </c>
      <c r="H144" s="47"/>
      <c r="I144" s="47"/>
      <c r="J144" s="47"/>
      <c r="K144" s="47"/>
      <c r="L144" s="49"/>
      <c r="M144" s="49"/>
      <c r="N144" s="50"/>
      <c r="O144" s="27">
        <f ca="1">IF(D144="цвет",SUM(O145:INDIRECT("L"&amp;R144)),IF(SUM(E144:N144)=0,"",SUM(E144:N144)))</f>
        <v>0</v>
      </c>
      <c r="P144" s="154">
        <v>644</v>
      </c>
      <c r="Q144" s="155">
        <f t="shared" si="4"/>
        <v>754</v>
      </c>
      <c r="R144" s="156">
        <f t="shared" ca="1" si="5"/>
        <v>148</v>
      </c>
      <c r="S144" s="157">
        <v>90</v>
      </c>
      <c r="T144" s="158">
        <f ca="1">S144*O144</f>
        <v>0</v>
      </c>
      <c r="U144" s="7"/>
      <c r="V144" s="7"/>
      <c r="W144" s="7"/>
      <c r="X144" s="7"/>
    </row>
    <row r="145" spans="1:24" thickBot="1" x14ac:dyDescent="0.3">
      <c r="A145" s="75"/>
      <c r="B145" s="171"/>
      <c r="C145" s="166"/>
      <c r="D145" s="63" t="s">
        <v>16</v>
      </c>
      <c r="E145" s="2"/>
      <c r="F145" s="30"/>
      <c r="G145" s="30"/>
      <c r="H145" s="30"/>
      <c r="I145" s="30"/>
      <c r="J145" s="30"/>
      <c r="K145" s="30"/>
      <c r="L145" s="30"/>
      <c r="M145" s="30"/>
      <c r="N145" s="30"/>
      <c r="O145" s="32" t="str">
        <f ca="1">IF(D145="цвет",SUM(O146:INDIRECT("L"&amp;R145)),IF(SUM(E145:N145)=0,"",SUM(E145:N145)))</f>
        <v/>
      </c>
      <c r="P145" s="5" t="s">
        <v>8</v>
      </c>
      <c r="Q145" s="155">
        <f t="shared" si="4"/>
        <v>754</v>
      </c>
      <c r="R145" s="28">
        <f t="shared" ca="1" si="5"/>
        <v>148</v>
      </c>
      <c r="S145" s="41" t="s">
        <v>8</v>
      </c>
      <c r="T145" s="7"/>
      <c r="U145" s="7"/>
      <c r="V145" s="7"/>
      <c r="W145" s="7"/>
      <c r="X145" s="7"/>
    </row>
    <row r="146" spans="1:24" thickBot="1" x14ac:dyDescent="0.3">
      <c r="A146" s="75"/>
      <c r="B146" s="171"/>
      <c r="C146" s="166"/>
      <c r="D146" s="63" t="s">
        <v>14</v>
      </c>
      <c r="E146" s="30"/>
      <c r="F146" s="2"/>
      <c r="G146" s="2"/>
      <c r="H146" s="30"/>
      <c r="I146" s="30"/>
      <c r="J146" s="30"/>
      <c r="K146" s="30"/>
      <c r="L146" s="30"/>
      <c r="M146" s="30"/>
      <c r="N146" s="30"/>
      <c r="O146" s="32" t="str">
        <f ca="1">IF(D146="цвет",SUM(O147:INDIRECT("L"&amp;R146)),IF(SUM(E146:N146)=0,"",SUM(E146:N146)))</f>
        <v/>
      </c>
      <c r="P146" s="5" t="s">
        <v>8</v>
      </c>
      <c r="Q146" s="155">
        <f t="shared" si="4"/>
        <v>754</v>
      </c>
      <c r="R146" s="28">
        <f t="shared" ca="1" si="5"/>
        <v>148</v>
      </c>
      <c r="S146" s="41" t="s">
        <v>8</v>
      </c>
      <c r="T146" s="7"/>
      <c r="U146" s="7"/>
      <c r="V146" s="7"/>
      <c r="W146" s="7"/>
      <c r="X146" s="7"/>
    </row>
    <row r="147" spans="1:24" ht="117.6" customHeight="1" thickBot="1" x14ac:dyDescent="0.3">
      <c r="A147" s="75"/>
      <c r="B147" s="171"/>
      <c r="C147" s="53"/>
      <c r="D147" s="184" t="s">
        <v>70</v>
      </c>
      <c r="E147" s="181"/>
      <c r="F147" s="181"/>
      <c r="G147" s="181"/>
      <c r="H147" s="181"/>
      <c r="I147" s="181"/>
      <c r="J147" s="181"/>
      <c r="K147" s="181"/>
      <c r="L147" s="181"/>
      <c r="M147" s="181"/>
      <c r="N147" s="181"/>
      <c r="O147" s="32" t="str">
        <f ca="1">IF(D147="цвет",SUM(O148:INDIRECT("L"&amp;R147)),IF(SUM(E147:N147)=0,"",SUM(E147:N147)))</f>
        <v/>
      </c>
      <c r="P147" s="5" t="s">
        <v>8</v>
      </c>
      <c r="Q147" s="155">
        <f t="shared" si="4"/>
        <v>754</v>
      </c>
      <c r="R147" s="28">
        <f t="shared" ca="1" si="5"/>
        <v>148</v>
      </c>
      <c r="S147" s="41" t="s">
        <v>8</v>
      </c>
      <c r="T147" s="7"/>
      <c r="U147" s="7"/>
      <c r="V147" s="7"/>
      <c r="W147" s="7"/>
      <c r="X147" s="7"/>
    </row>
    <row r="148" spans="1:24" ht="17.25" customHeight="1" thickBot="1" x14ac:dyDescent="0.3">
      <c r="A148" s="42"/>
      <c r="B148" s="71"/>
      <c r="C148" s="72"/>
      <c r="D148" s="167" t="str">
        <f>HYPERLINK("https://miamia.ru/search/index.php?q="&amp;Q148&amp;"&amp;s=Поиск?utm_source=Excel&amp;utm_medium=Nalichie&amp;utm_content="&amp;Q148&amp;"","Посмотреть большую фотографию на сайте")</f>
        <v>Посмотреть большую фотографию на сайте</v>
      </c>
      <c r="E148" s="167"/>
      <c r="F148" s="167"/>
      <c r="G148" s="167"/>
      <c r="H148" s="167"/>
      <c r="I148" s="167"/>
      <c r="J148" s="167"/>
      <c r="K148" s="167"/>
      <c r="L148" s="167"/>
      <c r="M148" s="167"/>
      <c r="N148" s="167"/>
      <c r="O148" s="32" t="str">
        <f ca="1">IF(D148="цвет",SUM(O149:INDIRECT("L"&amp;R148)),IF(SUM(E148:N148)=0,"",SUM(E148:N148)))</f>
        <v/>
      </c>
      <c r="P148" s="5" t="s">
        <v>8</v>
      </c>
      <c r="Q148" s="155">
        <f t="shared" si="4"/>
        <v>754</v>
      </c>
      <c r="R148" s="28">
        <f t="shared" ca="1" si="5"/>
        <v>148</v>
      </c>
      <c r="S148" s="44" t="s">
        <v>8</v>
      </c>
      <c r="T148" s="34"/>
      <c r="U148" s="7"/>
      <c r="V148" s="7"/>
      <c r="W148" s="7"/>
      <c r="X148" s="7"/>
    </row>
    <row r="149" spans="1:24" ht="17.25" thickBot="1" x14ac:dyDescent="0.3">
      <c r="B149" s="170">
        <v>2490077</v>
      </c>
      <c r="C149" s="22">
        <v>761</v>
      </c>
      <c r="D149" s="66" t="s">
        <v>2</v>
      </c>
      <c r="E149" s="47" t="s">
        <v>5</v>
      </c>
      <c r="F149" s="47" t="s">
        <v>6</v>
      </c>
      <c r="G149" s="47" t="s">
        <v>7</v>
      </c>
      <c r="H149" s="47"/>
      <c r="I149" s="47"/>
      <c r="J149" s="47"/>
      <c r="K149" s="47"/>
      <c r="L149" s="49"/>
      <c r="M149" s="49"/>
      <c r="N149" s="50"/>
      <c r="O149" s="27">
        <f ca="1">IF(D149="цвет",SUM(O150:INDIRECT("L"&amp;R149)),IF(SUM(E149:N149)=0,"",SUM(E149:N149)))</f>
        <v>0</v>
      </c>
      <c r="P149" s="154">
        <v>773</v>
      </c>
      <c r="Q149" s="155">
        <f t="shared" si="4"/>
        <v>761</v>
      </c>
      <c r="R149" s="156">
        <f t="shared" ca="1" si="5"/>
        <v>153</v>
      </c>
      <c r="S149" s="157">
        <v>250</v>
      </c>
      <c r="T149" s="158">
        <f ca="1">S149*O149</f>
        <v>0</v>
      </c>
      <c r="U149" s="7"/>
      <c r="V149" s="7"/>
      <c r="W149" s="7"/>
      <c r="X149" s="7"/>
    </row>
    <row r="150" spans="1:24" thickBot="1" x14ac:dyDescent="0.3">
      <c r="A150" s="75"/>
      <c r="B150" s="171"/>
      <c r="C150" s="166"/>
      <c r="D150" s="63" t="s">
        <v>16</v>
      </c>
      <c r="E150" s="30"/>
      <c r="F150" s="30"/>
      <c r="G150" s="30"/>
      <c r="H150" s="30"/>
      <c r="I150" s="30"/>
      <c r="J150" s="30"/>
      <c r="K150" s="30"/>
      <c r="L150" s="30"/>
      <c r="M150" s="77"/>
      <c r="N150" s="78"/>
      <c r="O150" s="32" t="str">
        <f ca="1">IF(D150="цвет",SUM(O151:INDIRECT("L"&amp;R150)),IF(SUM(E150:N150)=0,"",SUM(E150:N150)))</f>
        <v/>
      </c>
      <c r="P150" s="5" t="s">
        <v>8</v>
      </c>
      <c r="Q150" s="155">
        <f t="shared" si="4"/>
        <v>761</v>
      </c>
      <c r="R150" s="28">
        <f t="shared" ca="1" si="5"/>
        <v>153</v>
      </c>
      <c r="S150" s="41" t="s">
        <v>8</v>
      </c>
      <c r="T150" s="7"/>
      <c r="U150" s="34"/>
      <c r="V150" s="7"/>
      <c r="W150" s="7"/>
      <c r="X150" s="7"/>
    </row>
    <row r="151" spans="1:24" thickBot="1" x14ac:dyDescent="0.3">
      <c r="A151" s="75"/>
      <c r="B151" s="171"/>
      <c r="C151" s="166"/>
      <c r="D151" s="73" t="s">
        <v>14</v>
      </c>
      <c r="E151" s="2"/>
      <c r="F151" s="30"/>
      <c r="G151" s="2"/>
      <c r="H151" s="30"/>
      <c r="I151" s="30"/>
      <c r="J151" s="30"/>
      <c r="K151" s="30"/>
      <c r="L151" s="30"/>
      <c r="M151" s="77"/>
      <c r="N151" s="78"/>
      <c r="O151" s="32" t="str">
        <f ca="1">IF(D151="цвет",SUM(O152:INDIRECT("L"&amp;R151)),IF(SUM(E151:N151)=0,"",SUM(E151:N151)))</f>
        <v/>
      </c>
      <c r="P151" s="5" t="s">
        <v>8</v>
      </c>
      <c r="Q151" s="155">
        <f t="shared" si="4"/>
        <v>761</v>
      </c>
      <c r="R151" s="28">
        <f t="shared" ca="1" si="5"/>
        <v>153</v>
      </c>
      <c r="S151" s="41" t="s">
        <v>8</v>
      </c>
      <c r="T151" s="7"/>
      <c r="U151" s="34"/>
      <c r="V151" s="7"/>
      <c r="W151" s="7"/>
      <c r="X151" s="7"/>
    </row>
    <row r="152" spans="1:24" ht="234" customHeight="1" thickBot="1" x14ac:dyDescent="0.3">
      <c r="A152" s="75"/>
      <c r="B152" s="171"/>
      <c r="C152" s="53"/>
      <c r="D152" s="168" t="s">
        <v>79</v>
      </c>
      <c r="E152" s="168"/>
      <c r="F152" s="168"/>
      <c r="G152" s="168"/>
      <c r="H152" s="168"/>
      <c r="I152" s="168"/>
      <c r="J152" s="168"/>
      <c r="K152" s="168"/>
      <c r="L152" s="168"/>
      <c r="M152" s="168"/>
      <c r="N152" s="168"/>
      <c r="O152" s="32" t="str">
        <f ca="1">IF(D152="цвет",SUM(O153:INDIRECT("L"&amp;R152)),IF(SUM(E152:N152)=0,"",SUM(E152:N152)))</f>
        <v/>
      </c>
      <c r="P152" s="5" t="s">
        <v>8</v>
      </c>
      <c r="Q152" s="155">
        <f t="shared" si="4"/>
        <v>761</v>
      </c>
      <c r="R152" s="28">
        <f t="shared" ca="1" si="5"/>
        <v>153</v>
      </c>
      <c r="S152" s="41" t="s">
        <v>8</v>
      </c>
      <c r="T152" s="7"/>
      <c r="U152" s="34"/>
      <c r="V152" s="7"/>
      <c r="W152" s="7"/>
      <c r="X152" s="7"/>
    </row>
    <row r="153" spans="1:24" ht="17.25" customHeight="1" thickBot="1" x14ac:dyDescent="0.3">
      <c r="A153" s="42"/>
      <c r="B153" s="71"/>
      <c r="C153" s="72"/>
      <c r="D153" s="167" t="str">
        <f>HYPERLINK("https://miamia.ru/search/index.php?q="&amp;Q153&amp;"&amp;s=Поиск?utm_source=Excel&amp;utm_medium=Nalichie&amp;utm_content="&amp;Q153&amp;"","Посмотреть большую фотографию на сайте")</f>
        <v>Посмотреть большую фотографию на сайте</v>
      </c>
      <c r="E153" s="167"/>
      <c r="F153" s="167"/>
      <c r="G153" s="167"/>
      <c r="H153" s="167"/>
      <c r="I153" s="167"/>
      <c r="J153" s="167"/>
      <c r="K153" s="167"/>
      <c r="L153" s="167"/>
      <c r="M153" s="167"/>
      <c r="N153" s="167"/>
      <c r="O153" s="32" t="str">
        <f ca="1">IF(D153="цвет",SUM(O154:INDIRECT("L"&amp;R153)),IF(SUM(E153:N153)=0,"",SUM(E153:N153)))</f>
        <v/>
      </c>
      <c r="P153" s="5" t="s">
        <v>8</v>
      </c>
      <c r="Q153" s="155">
        <f t="shared" si="4"/>
        <v>761</v>
      </c>
      <c r="R153" s="28">
        <f t="shared" ca="1" si="5"/>
        <v>153</v>
      </c>
      <c r="S153" s="44" t="s">
        <v>8</v>
      </c>
      <c r="T153" s="34"/>
      <c r="U153" s="7"/>
      <c r="V153" s="7"/>
      <c r="W153" s="7"/>
      <c r="X153" s="7"/>
    </row>
    <row r="154" spans="1:24" ht="17.25" thickBot="1" x14ac:dyDescent="0.3">
      <c r="A154" s="75"/>
      <c r="B154" s="170" t="s">
        <v>57</v>
      </c>
      <c r="C154" s="45">
        <v>762</v>
      </c>
      <c r="D154" s="61" t="s">
        <v>2</v>
      </c>
      <c r="E154" s="24" t="s">
        <v>9</v>
      </c>
      <c r="F154" s="24"/>
      <c r="G154" s="24"/>
      <c r="H154" s="24"/>
      <c r="I154" s="24"/>
      <c r="J154" s="24"/>
      <c r="K154" s="24"/>
      <c r="L154" s="25"/>
      <c r="M154" s="25"/>
      <c r="N154" s="26"/>
      <c r="O154" s="27">
        <f ca="1">IF(D154="цвет",SUM(O155:INDIRECT("L"&amp;R154)),IF(SUM(E154:N154)=0,"",SUM(E154:N154)))</f>
        <v>0</v>
      </c>
      <c r="P154" s="154">
        <v>514</v>
      </c>
      <c r="Q154" s="155">
        <f t="shared" si="4"/>
        <v>762</v>
      </c>
      <c r="R154" s="156">
        <f t="shared" ca="1" si="5"/>
        <v>158</v>
      </c>
      <c r="S154" s="157">
        <v>150</v>
      </c>
      <c r="T154" s="158">
        <f ca="1">S154*O154</f>
        <v>0</v>
      </c>
      <c r="U154" s="7"/>
      <c r="V154" s="7"/>
      <c r="W154" s="7"/>
      <c r="X154" s="7"/>
    </row>
    <row r="155" spans="1:24" ht="19.5" customHeight="1" thickBot="1" x14ac:dyDescent="0.3">
      <c r="A155" s="75"/>
      <c r="B155" s="171"/>
      <c r="C155" s="79"/>
      <c r="D155" s="63" t="s">
        <v>16</v>
      </c>
      <c r="E155" s="3"/>
      <c r="F155" s="36"/>
      <c r="G155" s="36"/>
      <c r="H155" s="36"/>
      <c r="I155" s="36"/>
      <c r="J155" s="36"/>
      <c r="K155" s="36"/>
      <c r="L155" s="30"/>
      <c r="M155" s="30"/>
      <c r="N155" s="31"/>
      <c r="O155" s="32" t="str">
        <f ca="1">IF(D155="цвет",SUM(O156:INDIRECT("L"&amp;R155)),IF(SUM(E155:N155)=0,"",SUM(E155:N155)))</f>
        <v/>
      </c>
      <c r="P155" s="5" t="s">
        <v>8</v>
      </c>
      <c r="Q155" s="155">
        <f t="shared" si="4"/>
        <v>762</v>
      </c>
      <c r="R155" s="28">
        <f t="shared" ca="1" si="5"/>
        <v>158</v>
      </c>
      <c r="S155" s="41" t="s">
        <v>8</v>
      </c>
      <c r="T155" s="7"/>
      <c r="U155" s="34"/>
      <c r="V155" s="7"/>
      <c r="W155" s="7"/>
      <c r="X155" s="7"/>
    </row>
    <row r="156" spans="1:24" thickBot="1" x14ac:dyDescent="0.3">
      <c r="A156" s="75"/>
      <c r="B156" s="171"/>
      <c r="C156" s="79"/>
      <c r="D156" s="63" t="s">
        <v>14</v>
      </c>
      <c r="E156" s="3"/>
      <c r="F156" s="36"/>
      <c r="G156" s="36"/>
      <c r="H156" s="36"/>
      <c r="I156" s="36"/>
      <c r="J156" s="36"/>
      <c r="K156" s="36"/>
      <c r="L156" s="30"/>
      <c r="M156" s="30"/>
      <c r="N156" s="31"/>
      <c r="O156" s="32" t="str">
        <f ca="1">IF(D156="цвет",SUM(O157:INDIRECT("L"&amp;R156)),IF(SUM(E156:N156)=0,"",SUM(E156:N156)))</f>
        <v/>
      </c>
      <c r="P156" s="5" t="s">
        <v>8</v>
      </c>
      <c r="Q156" s="155">
        <f t="shared" si="4"/>
        <v>762</v>
      </c>
      <c r="R156" s="28">
        <f t="shared" ca="1" si="5"/>
        <v>158</v>
      </c>
      <c r="S156" s="41" t="s">
        <v>8</v>
      </c>
      <c r="T156" s="7"/>
      <c r="U156" s="34"/>
      <c r="V156" s="7"/>
      <c r="W156" s="7"/>
      <c r="X156" s="7"/>
    </row>
    <row r="157" spans="1:24" ht="216.75" customHeight="1" thickBot="1" x14ac:dyDescent="0.3">
      <c r="A157" s="75"/>
      <c r="B157" s="171"/>
      <c r="C157" s="53"/>
      <c r="D157" s="168" t="s">
        <v>95</v>
      </c>
      <c r="E157" s="168"/>
      <c r="F157" s="168"/>
      <c r="G157" s="168"/>
      <c r="H157" s="168"/>
      <c r="I157" s="168"/>
      <c r="J157" s="168"/>
      <c r="K157" s="168"/>
      <c r="L157" s="168"/>
      <c r="M157" s="168"/>
      <c r="N157" s="168"/>
      <c r="O157" s="32" t="str">
        <f ca="1">IF(D157="цвет",SUM(O158:INDIRECT("L"&amp;R157)),IF(SUM(E157:N157)=0,"",SUM(E157:N157)))</f>
        <v/>
      </c>
      <c r="P157" s="5" t="s">
        <v>8</v>
      </c>
      <c r="Q157" s="155">
        <f t="shared" si="4"/>
        <v>762</v>
      </c>
      <c r="R157" s="28">
        <f t="shared" ca="1" si="5"/>
        <v>158</v>
      </c>
      <c r="S157" s="41" t="s">
        <v>8</v>
      </c>
      <c r="T157" s="7"/>
      <c r="U157" s="34"/>
      <c r="V157" s="7"/>
      <c r="W157" s="7"/>
      <c r="X157" s="7"/>
    </row>
    <row r="158" spans="1:24" ht="17.25" customHeight="1" thickBot="1" x14ac:dyDescent="0.3">
      <c r="A158" s="42"/>
      <c r="B158" s="39"/>
      <c r="C158" s="54"/>
      <c r="D158" s="179" t="str">
        <f>HYPERLINK("https://miamia.ru/search/index.php?q="&amp;Q158&amp;"&amp;s=Поиск?utm_source=Excel&amp;utm_medium=Nalichie&amp;utm_content="&amp;Q158&amp;"","Посмотреть большую фотографию на сайте")</f>
        <v>Посмотреть большую фотографию на сайте</v>
      </c>
      <c r="E158" s="167"/>
      <c r="F158" s="167"/>
      <c r="G158" s="167"/>
      <c r="H158" s="167"/>
      <c r="I158" s="167"/>
      <c r="J158" s="167"/>
      <c r="K158" s="167"/>
      <c r="L158" s="167"/>
      <c r="M158" s="167"/>
      <c r="N158" s="167"/>
      <c r="O158" s="32" t="str">
        <f ca="1">IF(D158="цвет",SUM(O159:INDIRECT("L"&amp;R158)),IF(SUM(E158:N158)=0,"",SUM(E158:N158)))</f>
        <v/>
      </c>
      <c r="P158" s="5" t="s">
        <v>8</v>
      </c>
      <c r="Q158" s="155">
        <f t="shared" si="4"/>
        <v>762</v>
      </c>
      <c r="R158" s="28">
        <f t="shared" ca="1" si="5"/>
        <v>158</v>
      </c>
      <c r="S158" s="44" t="s">
        <v>8</v>
      </c>
      <c r="T158" s="34"/>
      <c r="U158" s="7"/>
      <c r="V158" s="7"/>
      <c r="W158" s="7"/>
      <c r="X158" s="7"/>
    </row>
    <row r="159" spans="1:24" ht="17.25" thickBot="1" x14ac:dyDescent="0.3">
      <c r="A159" s="75"/>
      <c r="B159" s="170">
        <v>2120254</v>
      </c>
      <c r="C159" s="45">
        <v>763</v>
      </c>
      <c r="D159" s="66" t="s">
        <v>2</v>
      </c>
      <c r="E159" s="47" t="s">
        <v>5</v>
      </c>
      <c r="F159" s="47" t="s">
        <v>6</v>
      </c>
      <c r="G159" s="47" t="s">
        <v>7</v>
      </c>
      <c r="H159" s="47"/>
      <c r="I159" s="47"/>
      <c r="J159" s="47"/>
      <c r="K159" s="47"/>
      <c r="L159" s="49"/>
      <c r="M159" s="49"/>
      <c r="N159" s="50"/>
      <c r="O159" s="27">
        <f ca="1">IF(D159="цвет",SUM(O160:INDIRECT("L"&amp;R159)),IF(SUM(E159:N159)=0,"",SUM(E159:N159)))</f>
        <v>0</v>
      </c>
      <c r="P159" s="154">
        <v>514</v>
      </c>
      <c r="Q159" s="155">
        <f t="shared" si="4"/>
        <v>763</v>
      </c>
      <c r="R159" s="156">
        <f t="shared" ca="1" si="5"/>
        <v>163</v>
      </c>
      <c r="S159" s="157">
        <v>150</v>
      </c>
      <c r="T159" s="158">
        <f ca="1">S159*O159</f>
        <v>0</v>
      </c>
      <c r="U159" s="7"/>
      <c r="V159" s="7"/>
      <c r="W159" s="7"/>
      <c r="X159" s="7"/>
    </row>
    <row r="160" spans="1:24" thickBot="1" x14ac:dyDescent="0.3">
      <c r="A160" s="75"/>
      <c r="B160" s="171"/>
      <c r="C160" s="79"/>
      <c r="D160" s="63" t="s">
        <v>16</v>
      </c>
      <c r="E160" s="2"/>
      <c r="F160" s="2"/>
      <c r="G160" s="36"/>
      <c r="H160" s="36"/>
      <c r="I160" s="36"/>
      <c r="J160" s="36"/>
      <c r="K160" s="36"/>
      <c r="L160" s="36"/>
      <c r="M160" s="36"/>
      <c r="N160" s="78"/>
      <c r="O160" s="32" t="str">
        <f ca="1">IF(D160="цвет",SUM(O161:INDIRECT("L"&amp;R160)),IF(SUM(E160:N160)=0,"",SUM(E160:N160)))</f>
        <v/>
      </c>
      <c r="P160" s="5" t="s">
        <v>8</v>
      </c>
      <c r="Q160" s="155">
        <f t="shared" si="4"/>
        <v>763</v>
      </c>
      <c r="R160" s="28">
        <f t="shared" ca="1" si="5"/>
        <v>163</v>
      </c>
      <c r="S160" s="41" t="s">
        <v>8</v>
      </c>
      <c r="T160" s="7"/>
      <c r="U160" s="34"/>
      <c r="V160" s="7"/>
      <c r="W160" s="7"/>
      <c r="X160" s="7"/>
    </row>
    <row r="161" spans="1:24" thickBot="1" x14ac:dyDescent="0.3">
      <c r="A161" s="75"/>
      <c r="B161" s="171"/>
      <c r="C161" s="79"/>
      <c r="D161" s="63" t="s">
        <v>14</v>
      </c>
      <c r="E161" s="30"/>
      <c r="F161" s="30"/>
      <c r="G161" s="36"/>
      <c r="H161" s="36"/>
      <c r="I161" s="36"/>
      <c r="J161" s="36"/>
      <c r="K161" s="36"/>
      <c r="L161" s="36"/>
      <c r="M161" s="36"/>
      <c r="N161" s="78"/>
      <c r="O161" s="32" t="str">
        <f ca="1">IF(D161="цвет",SUM(O162:INDIRECT("L"&amp;R161)),IF(SUM(E161:N161)=0,"",SUM(E161:N161)))</f>
        <v/>
      </c>
      <c r="P161" s="5" t="s">
        <v>8</v>
      </c>
      <c r="Q161" s="155">
        <f t="shared" si="4"/>
        <v>763</v>
      </c>
      <c r="R161" s="28">
        <f t="shared" ca="1" si="5"/>
        <v>163</v>
      </c>
      <c r="S161" s="41" t="s">
        <v>8</v>
      </c>
      <c r="T161" s="7"/>
      <c r="U161" s="34"/>
      <c r="V161" s="7"/>
      <c r="W161" s="7"/>
      <c r="X161" s="7"/>
    </row>
    <row r="162" spans="1:24" ht="198" customHeight="1" thickBot="1" x14ac:dyDescent="0.3">
      <c r="A162" s="75"/>
      <c r="B162" s="171"/>
      <c r="C162" s="53"/>
      <c r="D162" s="168" t="s">
        <v>82</v>
      </c>
      <c r="E162" s="168"/>
      <c r="F162" s="168"/>
      <c r="G162" s="168"/>
      <c r="H162" s="168"/>
      <c r="I162" s="168"/>
      <c r="J162" s="168"/>
      <c r="K162" s="168"/>
      <c r="L162" s="168"/>
      <c r="M162" s="168"/>
      <c r="N162" s="168"/>
      <c r="O162" s="32" t="str">
        <f ca="1">IF(D162="цвет",SUM(O163:INDIRECT("L"&amp;R162)),IF(SUM(E162:N162)=0,"",SUM(E162:N162)))</f>
        <v/>
      </c>
      <c r="P162" s="5" t="s">
        <v>8</v>
      </c>
      <c r="Q162" s="155">
        <f t="shared" si="4"/>
        <v>763</v>
      </c>
      <c r="R162" s="28">
        <f t="shared" ca="1" si="5"/>
        <v>163</v>
      </c>
      <c r="S162" s="41" t="s">
        <v>8</v>
      </c>
      <c r="T162" s="7"/>
      <c r="U162" s="34"/>
      <c r="V162" s="7"/>
      <c r="W162" s="7"/>
      <c r="X162" s="7"/>
    </row>
    <row r="163" spans="1:24" ht="17.25" customHeight="1" thickBot="1" x14ac:dyDescent="0.3">
      <c r="A163" s="42"/>
      <c r="B163" s="39"/>
      <c r="C163" s="53"/>
      <c r="D163" s="167" t="str">
        <f>HYPERLINK("https://miamia.ru/search/index.php?q="&amp;Q163&amp;"&amp;s=Поиск?utm_source=Excel&amp;utm_medium=Nalichie&amp;utm_content="&amp;Q163&amp;"","Посмотреть большую фотографию на сайте")</f>
        <v>Посмотреть большую фотографию на сайте</v>
      </c>
      <c r="E163" s="167"/>
      <c r="F163" s="167"/>
      <c r="G163" s="167"/>
      <c r="H163" s="167"/>
      <c r="I163" s="167"/>
      <c r="J163" s="167"/>
      <c r="K163" s="167"/>
      <c r="L163" s="167"/>
      <c r="M163" s="167"/>
      <c r="N163" s="167"/>
      <c r="O163" s="32" t="str">
        <f ca="1">IF(D163="цвет",SUM(O164:INDIRECT("L"&amp;R163)),IF(SUM(E163:N163)=0,"",SUM(E163:N163)))</f>
        <v/>
      </c>
      <c r="P163" s="5" t="s">
        <v>8</v>
      </c>
      <c r="Q163" s="155">
        <f t="shared" si="4"/>
        <v>763</v>
      </c>
      <c r="R163" s="28">
        <f t="shared" ca="1" si="5"/>
        <v>163</v>
      </c>
      <c r="S163" s="44" t="s">
        <v>8</v>
      </c>
      <c r="T163" s="34"/>
      <c r="U163" s="7"/>
      <c r="V163" s="7"/>
      <c r="W163" s="7"/>
      <c r="X163" s="7"/>
    </row>
    <row r="164" spans="1:24" ht="17.25" thickBot="1" x14ac:dyDescent="0.3">
      <c r="A164" s="75"/>
      <c r="B164" s="170" t="s">
        <v>46</v>
      </c>
      <c r="C164" s="45">
        <v>764</v>
      </c>
      <c r="D164" s="80" t="s">
        <v>2</v>
      </c>
      <c r="E164" s="47" t="s">
        <v>5</v>
      </c>
      <c r="F164" s="47" t="s">
        <v>6</v>
      </c>
      <c r="G164" s="68" t="s">
        <v>7</v>
      </c>
      <c r="H164" s="47" t="s">
        <v>11</v>
      </c>
      <c r="I164" s="47" t="s">
        <v>12</v>
      </c>
      <c r="J164" s="47"/>
      <c r="K164" s="47"/>
      <c r="L164" s="49"/>
      <c r="M164" s="49"/>
      <c r="N164" s="50"/>
      <c r="O164" s="27">
        <f ca="1">IF(D164="цвет",SUM(O165:INDIRECT("L"&amp;R164)),IF(SUM(E164:N164)=0,"",SUM(E164:N164)))</f>
        <v>0</v>
      </c>
      <c r="P164" s="154">
        <v>514</v>
      </c>
      <c r="Q164" s="155">
        <f t="shared" si="4"/>
        <v>764</v>
      </c>
      <c r="R164" s="156">
        <f t="shared" ca="1" si="5"/>
        <v>168</v>
      </c>
      <c r="S164" s="157">
        <v>150</v>
      </c>
      <c r="T164" s="158">
        <f ca="1">S164*O164</f>
        <v>0</v>
      </c>
      <c r="U164" s="76"/>
      <c r="V164" s="7"/>
      <c r="W164" s="7"/>
      <c r="X164" s="7"/>
    </row>
    <row r="165" spans="1:24" thickBot="1" x14ac:dyDescent="0.3">
      <c r="A165" s="75"/>
      <c r="B165" s="171"/>
      <c r="C165" s="180"/>
      <c r="D165" s="81" t="s">
        <v>16</v>
      </c>
      <c r="E165" s="30"/>
      <c r="F165" s="30"/>
      <c r="G165" s="36"/>
      <c r="H165" s="161"/>
      <c r="I165" s="161"/>
      <c r="J165" s="36"/>
      <c r="K165" s="36"/>
      <c r="L165" s="30"/>
      <c r="M165" s="30"/>
      <c r="N165" s="31"/>
      <c r="O165" s="32" t="str">
        <f ca="1">IF(D165="цвет",SUM(O166:INDIRECT("L"&amp;R165)),IF(SUM(E165:N165)=0,"",SUM(E165:N165)))</f>
        <v/>
      </c>
      <c r="P165" s="5" t="s">
        <v>8</v>
      </c>
      <c r="Q165" s="155">
        <f t="shared" si="4"/>
        <v>764</v>
      </c>
      <c r="R165" s="28">
        <f t="shared" ca="1" si="5"/>
        <v>168</v>
      </c>
      <c r="S165" s="41" t="s">
        <v>8</v>
      </c>
      <c r="T165" s="7"/>
      <c r="U165" s="34"/>
      <c r="V165" s="7"/>
      <c r="W165" s="7"/>
      <c r="X165" s="7"/>
    </row>
    <row r="166" spans="1:24" ht="21.75" customHeight="1" thickBot="1" x14ac:dyDescent="0.3">
      <c r="A166" s="75"/>
      <c r="B166" s="171"/>
      <c r="C166" s="180"/>
      <c r="D166" s="81" t="s">
        <v>14</v>
      </c>
      <c r="E166" s="30"/>
      <c r="F166" s="2"/>
      <c r="G166" s="30"/>
      <c r="H166" s="3"/>
      <c r="I166" s="3"/>
      <c r="J166" s="36"/>
      <c r="K166" s="36"/>
      <c r="L166" s="30"/>
      <c r="M166" s="30"/>
      <c r="N166" s="31"/>
      <c r="O166" s="32" t="str">
        <f ca="1">IF(D166="цвет",SUM(O167:INDIRECT("L"&amp;R166)),IF(SUM(E166:N166)=0,"",SUM(E166:N166)))</f>
        <v/>
      </c>
      <c r="P166" s="5" t="s">
        <v>8</v>
      </c>
      <c r="Q166" s="155">
        <f t="shared" si="4"/>
        <v>764</v>
      </c>
      <c r="R166" s="28">
        <f t="shared" ca="1" si="5"/>
        <v>168</v>
      </c>
      <c r="S166" s="41" t="s">
        <v>8</v>
      </c>
      <c r="T166" s="7"/>
      <c r="U166" s="34"/>
      <c r="V166" s="7"/>
      <c r="W166" s="7"/>
      <c r="X166" s="7"/>
    </row>
    <row r="167" spans="1:24" ht="180" customHeight="1" thickBot="1" x14ac:dyDescent="0.3">
      <c r="A167" s="75"/>
      <c r="B167" s="171"/>
      <c r="C167" s="53"/>
      <c r="D167" s="181" t="s">
        <v>80</v>
      </c>
      <c r="E167" s="181"/>
      <c r="F167" s="181"/>
      <c r="G167" s="181"/>
      <c r="H167" s="181"/>
      <c r="I167" s="181"/>
      <c r="J167" s="181"/>
      <c r="K167" s="181"/>
      <c r="L167" s="181"/>
      <c r="M167" s="181"/>
      <c r="N167" s="181"/>
      <c r="O167" s="32" t="str">
        <f ca="1">IF(D167="цвет",SUM(O168:INDIRECT("L"&amp;R167)),IF(SUM(E167:N167)=0,"",SUM(E167:N167)))</f>
        <v/>
      </c>
      <c r="P167" s="5" t="s">
        <v>8</v>
      </c>
      <c r="Q167" s="155">
        <f t="shared" si="4"/>
        <v>764</v>
      </c>
      <c r="R167" s="28">
        <f t="shared" ca="1" si="5"/>
        <v>168</v>
      </c>
      <c r="S167" s="41" t="s">
        <v>8</v>
      </c>
      <c r="T167" s="7"/>
      <c r="U167" s="34"/>
      <c r="V167" s="7"/>
      <c r="W167" s="7"/>
      <c r="X167" s="7"/>
    </row>
    <row r="168" spans="1:24" ht="17.25" customHeight="1" thickBot="1" x14ac:dyDescent="0.3">
      <c r="A168" s="42"/>
      <c r="B168" s="39"/>
      <c r="C168" s="53"/>
      <c r="D168" s="167" t="str">
        <f>HYPERLINK("https://miamia.ru/search/index.php?q="&amp;Q168&amp;"&amp;s=Поиск?utm_source=Excel&amp;utm_medium=Nalichie&amp;utm_content="&amp;Q168&amp;"","Посмотреть большую фотографию на сайте")</f>
        <v>Посмотреть большую фотографию на сайте</v>
      </c>
      <c r="E168" s="167"/>
      <c r="F168" s="167"/>
      <c r="G168" s="167"/>
      <c r="H168" s="167"/>
      <c r="I168" s="167"/>
      <c r="J168" s="167"/>
      <c r="K168" s="167"/>
      <c r="L168" s="167"/>
      <c r="M168" s="167"/>
      <c r="N168" s="167"/>
      <c r="O168" s="32" t="str">
        <f ca="1">IF(D168="цвет",SUM(#REF!:INDIRECT("L"&amp;R168)),IF(SUM(E168:N168)=0,"",SUM(E168:N168)))</f>
        <v/>
      </c>
      <c r="P168" s="5" t="s">
        <v>8</v>
      </c>
      <c r="Q168" s="155">
        <f t="shared" si="4"/>
        <v>764</v>
      </c>
      <c r="R168" s="28">
        <f ca="1">IF(D168="Посмотреть большую фотографию на сайте",CELL("строка",O168),#REF!)</f>
        <v>168</v>
      </c>
      <c r="S168" s="44" t="s">
        <v>8</v>
      </c>
      <c r="T168" s="34"/>
      <c r="U168" s="7"/>
      <c r="V168" s="7"/>
      <c r="W168" s="7"/>
      <c r="X168" s="7"/>
    </row>
    <row r="169" spans="1:24" ht="17.25" thickBot="1" x14ac:dyDescent="0.3">
      <c r="A169" s="82"/>
      <c r="B169" s="182">
        <v>3141</v>
      </c>
      <c r="C169" s="45">
        <v>766</v>
      </c>
      <c r="D169" s="66" t="s">
        <v>2</v>
      </c>
      <c r="E169" s="47" t="s">
        <v>4</v>
      </c>
      <c r="F169" s="47" t="s">
        <v>5</v>
      </c>
      <c r="G169" s="47" t="s">
        <v>6</v>
      </c>
      <c r="H169" s="47"/>
      <c r="I169" s="47"/>
      <c r="J169" s="47"/>
      <c r="K169" s="47"/>
      <c r="L169" s="49"/>
      <c r="M169" s="49"/>
      <c r="N169" s="50"/>
      <c r="O169" s="27">
        <f ca="1">IF(D169="цвет",SUM(O170:INDIRECT("L"&amp;R169)),IF(SUM(E169:N169)=0,"",SUM(E169:N169)))</f>
        <v>0</v>
      </c>
      <c r="P169" s="154">
        <v>514</v>
      </c>
      <c r="Q169" s="155">
        <f>IF(C169&lt;&gt;0,C169,#REF!)</f>
        <v>766</v>
      </c>
      <c r="R169" s="156">
        <f t="shared" ca="1" si="5"/>
        <v>173</v>
      </c>
      <c r="S169" s="157">
        <v>150</v>
      </c>
      <c r="T169" s="158">
        <f ca="1">S169*O169</f>
        <v>0</v>
      </c>
      <c r="U169" s="7"/>
      <c r="V169" s="7"/>
      <c r="W169" s="7"/>
      <c r="X169" s="7"/>
    </row>
    <row r="170" spans="1:24" thickBot="1" x14ac:dyDescent="0.3">
      <c r="A170" s="75"/>
      <c r="B170" s="183"/>
      <c r="C170" s="172"/>
      <c r="D170" s="63" t="s">
        <v>16</v>
      </c>
      <c r="E170" s="3"/>
      <c r="F170" s="3"/>
      <c r="G170" s="3"/>
      <c r="H170" s="36"/>
      <c r="I170" s="36"/>
      <c r="J170" s="36"/>
      <c r="K170" s="36"/>
      <c r="L170" s="30"/>
      <c r="M170" s="30"/>
      <c r="N170" s="31"/>
      <c r="O170" s="32" t="str">
        <f ca="1">IF(D170="цвет",SUM(O171:INDIRECT("L"&amp;R170)),IF(SUM(E170:N170)=0,"",SUM(E170:N170)))</f>
        <v/>
      </c>
      <c r="P170" s="5" t="s">
        <v>8</v>
      </c>
      <c r="Q170" s="155">
        <f t="shared" si="4"/>
        <v>766</v>
      </c>
      <c r="R170" s="28">
        <f t="shared" ca="1" si="5"/>
        <v>173</v>
      </c>
      <c r="S170" s="41" t="s">
        <v>8</v>
      </c>
      <c r="T170" s="7"/>
      <c r="U170" s="34"/>
      <c r="V170" s="7"/>
      <c r="W170" s="7"/>
      <c r="X170" s="7"/>
    </row>
    <row r="171" spans="1:24" thickBot="1" x14ac:dyDescent="0.3">
      <c r="A171" s="75"/>
      <c r="B171" s="183"/>
      <c r="C171" s="172"/>
      <c r="D171" s="63" t="s">
        <v>14</v>
      </c>
      <c r="E171" s="36"/>
      <c r="F171" s="2"/>
      <c r="G171" s="3"/>
      <c r="H171" s="36"/>
      <c r="I171" s="36"/>
      <c r="J171" s="36"/>
      <c r="K171" s="36"/>
      <c r="L171" s="30"/>
      <c r="M171" s="30"/>
      <c r="N171" s="31"/>
      <c r="O171" s="32" t="str">
        <f ca="1">IF(D171="цвет",SUM(O172:INDIRECT("L"&amp;R171)),IF(SUM(E171:N171)=0,"",SUM(E171:N171)))</f>
        <v/>
      </c>
      <c r="P171" s="5" t="s">
        <v>8</v>
      </c>
      <c r="Q171" s="155">
        <f t="shared" si="4"/>
        <v>766</v>
      </c>
      <c r="R171" s="28">
        <f t="shared" ca="1" si="5"/>
        <v>173</v>
      </c>
      <c r="S171" s="41" t="s">
        <v>8</v>
      </c>
      <c r="T171" s="7"/>
      <c r="U171" s="34"/>
      <c r="V171" s="7"/>
      <c r="W171" s="7"/>
      <c r="X171" s="7"/>
    </row>
    <row r="172" spans="1:24" ht="150.75" customHeight="1" thickBot="1" x14ac:dyDescent="0.3">
      <c r="A172" s="75"/>
      <c r="B172" s="183"/>
      <c r="C172" s="53"/>
      <c r="D172" s="168" t="s">
        <v>81</v>
      </c>
      <c r="E172" s="168"/>
      <c r="F172" s="168"/>
      <c r="G172" s="168"/>
      <c r="H172" s="168"/>
      <c r="I172" s="168"/>
      <c r="J172" s="168"/>
      <c r="K172" s="168"/>
      <c r="L172" s="168"/>
      <c r="M172" s="168"/>
      <c r="N172" s="168"/>
      <c r="O172" s="32" t="str">
        <f ca="1">IF(D172="цвет",SUM(O173:INDIRECT("L"&amp;R172)),IF(SUM(E172:N172)=0,"",SUM(E172:N172)))</f>
        <v/>
      </c>
      <c r="P172" s="5" t="s">
        <v>8</v>
      </c>
      <c r="Q172" s="155">
        <f t="shared" si="4"/>
        <v>766</v>
      </c>
      <c r="R172" s="28">
        <f t="shared" ca="1" si="5"/>
        <v>173</v>
      </c>
      <c r="S172" s="41" t="s">
        <v>8</v>
      </c>
      <c r="T172" s="7"/>
      <c r="U172" s="34"/>
      <c r="V172" s="7"/>
      <c r="W172" s="7"/>
      <c r="X172" s="7"/>
    </row>
    <row r="173" spans="1:24" ht="17.25" customHeight="1" thickBot="1" x14ac:dyDescent="0.3">
      <c r="A173" s="83"/>
      <c r="B173" s="84"/>
      <c r="C173" s="72"/>
      <c r="D173" s="167" t="str">
        <f>HYPERLINK("https://miamia.ru/search/index.php?q="&amp;Q173&amp;"&amp;s=Поиск?utm_source=Excel&amp;utm_medium=Nalichie&amp;utm_content="&amp;Q173&amp;"","Посмотреть большую фотографию на сайте")</f>
        <v>Посмотреть большую фотографию на сайте</v>
      </c>
      <c r="E173" s="167"/>
      <c r="F173" s="167"/>
      <c r="G173" s="167"/>
      <c r="H173" s="167"/>
      <c r="I173" s="167"/>
      <c r="J173" s="167"/>
      <c r="K173" s="167"/>
      <c r="L173" s="167"/>
      <c r="M173" s="167"/>
      <c r="N173" s="167"/>
      <c r="O173" s="32" t="str">
        <f ca="1">IF(D173="цвет",SUM(O174:INDIRECT("L"&amp;R173)),IF(SUM(E173:N173)=0,"",SUM(E173:N173)))</f>
        <v/>
      </c>
      <c r="P173" s="5" t="s">
        <v>8</v>
      </c>
      <c r="Q173" s="155">
        <f t="shared" si="4"/>
        <v>766</v>
      </c>
      <c r="R173" s="28">
        <f t="shared" ca="1" si="5"/>
        <v>173</v>
      </c>
      <c r="S173" s="44" t="s">
        <v>8</v>
      </c>
      <c r="T173" s="34"/>
      <c r="U173" s="7"/>
      <c r="V173" s="7"/>
      <c r="W173" s="7"/>
      <c r="X173" s="7"/>
    </row>
    <row r="174" spans="1:24" ht="17.25" thickBot="1" x14ac:dyDescent="0.3">
      <c r="A174" s="75"/>
      <c r="B174" s="170" t="s">
        <v>47</v>
      </c>
      <c r="C174" s="22">
        <v>767</v>
      </c>
      <c r="D174" s="66" t="s">
        <v>2</v>
      </c>
      <c r="E174" s="47" t="s">
        <v>7</v>
      </c>
      <c r="F174" s="47" t="s">
        <v>11</v>
      </c>
      <c r="G174" s="47" t="s">
        <v>12</v>
      </c>
      <c r="H174" s="47"/>
      <c r="I174" s="47"/>
      <c r="J174" s="47"/>
      <c r="K174" s="47"/>
      <c r="L174" s="49"/>
      <c r="M174" s="49"/>
      <c r="N174" s="50"/>
      <c r="O174" s="27">
        <f ca="1">IF(D174="цвет",SUM(O175:INDIRECT("L"&amp;R174)),IF(SUM(E174:N174)=0,"",SUM(E174:N174)))</f>
        <v>0</v>
      </c>
      <c r="P174" s="154">
        <v>514</v>
      </c>
      <c r="Q174" s="155">
        <f t="shared" si="4"/>
        <v>767</v>
      </c>
      <c r="R174" s="156">
        <f t="shared" ca="1" si="5"/>
        <v>178</v>
      </c>
      <c r="S174" s="157">
        <v>90</v>
      </c>
      <c r="T174" s="158">
        <f ca="1">S174*O174</f>
        <v>0</v>
      </c>
      <c r="U174" s="7"/>
      <c r="V174" s="7"/>
      <c r="W174" s="7"/>
      <c r="X174" s="7"/>
    </row>
    <row r="175" spans="1:24" thickBot="1" x14ac:dyDescent="0.3">
      <c r="A175" s="75"/>
      <c r="B175" s="171"/>
      <c r="C175" s="172"/>
      <c r="D175" s="63" t="s">
        <v>16</v>
      </c>
      <c r="E175" s="36"/>
      <c r="F175" s="36"/>
      <c r="G175" s="36"/>
      <c r="H175" s="36"/>
      <c r="I175" s="36"/>
      <c r="J175" s="36"/>
      <c r="K175" s="36"/>
      <c r="L175" s="30"/>
      <c r="M175" s="30"/>
      <c r="N175" s="31"/>
      <c r="O175" s="32" t="str">
        <f ca="1">IF(D175="цвет",SUM(O176:INDIRECT("L"&amp;R175)),IF(SUM(E175:N175)=0,"",SUM(E175:N175)))</f>
        <v/>
      </c>
      <c r="P175" s="5" t="s">
        <v>8</v>
      </c>
      <c r="Q175" s="155">
        <f t="shared" si="4"/>
        <v>767</v>
      </c>
      <c r="R175" s="28">
        <f t="shared" ca="1" si="5"/>
        <v>178</v>
      </c>
      <c r="S175" s="41" t="s">
        <v>8</v>
      </c>
      <c r="T175" s="7"/>
      <c r="U175" s="34"/>
      <c r="V175" s="7"/>
      <c r="W175" s="7"/>
      <c r="X175" s="7"/>
    </row>
    <row r="176" spans="1:24" thickBot="1" x14ac:dyDescent="0.3">
      <c r="A176" s="75"/>
      <c r="B176" s="171"/>
      <c r="C176" s="172"/>
      <c r="D176" s="63" t="s">
        <v>14</v>
      </c>
      <c r="E176" s="4"/>
      <c r="F176" s="4"/>
      <c r="G176" s="36"/>
      <c r="H176" s="36"/>
      <c r="I176" s="36"/>
      <c r="J176" s="36"/>
      <c r="K176" s="36"/>
      <c r="L176" s="30"/>
      <c r="M176" s="30"/>
      <c r="N176" s="31"/>
      <c r="O176" s="32" t="str">
        <f ca="1">IF(D176="цвет",SUM(O177:INDIRECT("L"&amp;R176)),IF(SUM(E176:N176)=0,"",SUM(E176:N176)))</f>
        <v/>
      </c>
      <c r="P176" s="5" t="s">
        <v>8</v>
      </c>
      <c r="Q176" s="155">
        <f t="shared" ref="Q176:Q229" si="6">IF(C176&lt;&gt;0,C176,Q175)</f>
        <v>767</v>
      </c>
      <c r="R176" s="28">
        <f t="shared" ref="R176:R229" ca="1" si="7">IF(D176="Посмотреть большую фотографию на сайте",CELL("строка",O176),R177)</f>
        <v>178</v>
      </c>
      <c r="S176" s="41" t="s">
        <v>8</v>
      </c>
      <c r="T176" s="7"/>
      <c r="U176" s="34"/>
      <c r="V176" s="7"/>
      <c r="W176" s="7"/>
      <c r="X176" s="7"/>
    </row>
    <row r="177" spans="1:24" ht="136.5" customHeight="1" thickBot="1" x14ac:dyDescent="0.3">
      <c r="A177" s="75"/>
      <c r="B177" s="171"/>
      <c r="C177" s="53"/>
      <c r="D177" s="168" t="s">
        <v>96</v>
      </c>
      <c r="E177" s="168"/>
      <c r="F177" s="168"/>
      <c r="G177" s="168"/>
      <c r="H177" s="168"/>
      <c r="I177" s="168"/>
      <c r="J177" s="168"/>
      <c r="K177" s="168"/>
      <c r="L177" s="168"/>
      <c r="M177" s="168"/>
      <c r="N177" s="168"/>
      <c r="O177" s="32" t="str">
        <f ca="1">IF(D177="цвет",SUM(O178:INDIRECT("L"&amp;R177)),IF(SUM(E177:N177)=0,"",SUM(E177:N177)))</f>
        <v/>
      </c>
      <c r="P177" s="5" t="s">
        <v>8</v>
      </c>
      <c r="Q177" s="155">
        <f t="shared" si="6"/>
        <v>767</v>
      </c>
      <c r="R177" s="28">
        <f t="shared" ca="1" si="7"/>
        <v>178</v>
      </c>
      <c r="S177" s="41" t="s">
        <v>8</v>
      </c>
      <c r="T177" s="7"/>
      <c r="U177" s="34"/>
      <c r="V177" s="7"/>
      <c r="W177" s="7"/>
      <c r="X177" s="7"/>
    </row>
    <row r="178" spans="1:24" ht="17.25" customHeight="1" thickBot="1" x14ac:dyDescent="0.3">
      <c r="A178" s="42"/>
      <c r="B178" s="71"/>
      <c r="C178" s="72"/>
      <c r="D178" s="167" t="str">
        <f>HYPERLINK("https://miamia.ru/search/index.php?q="&amp;Q178&amp;"&amp;s=Поиск?utm_source=Excel&amp;utm_medium=Nalichie&amp;utm_content="&amp;Q178&amp;"","Посмотреть большую фотографию на сайте")</f>
        <v>Посмотреть большую фотографию на сайте</v>
      </c>
      <c r="E178" s="167"/>
      <c r="F178" s="167"/>
      <c r="G178" s="167"/>
      <c r="H178" s="167"/>
      <c r="I178" s="167"/>
      <c r="J178" s="167"/>
      <c r="K178" s="167"/>
      <c r="L178" s="167"/>
      <c r="M178" s="167"/>
      <c r="N178" s="167"/>
      <c r="O178" s="32" t="str">
        <f ca="1">IF(D178="цвет",SUM(O179:INDIRECT("L"&amp;R178)),IF(SUM(E178:N178)=0,"",SUM(E178:N178)))</f>
        <v/>
      </c>
      <c r="P178" s="5" t="s">
        <v>8</v>
      </c>
      <c r="Q178" s="155">
        <f t="shared" si="6"/>
        <v>767</v>
      </c>
      <c r="R178" s="28">
        <f t="shared" ca="1" si="7"/>
        <v>178</v>
      </c>
      <c r="S178" s="44" t="s">
        <v>8</v>
      </c>
      <c r="T178" s="34"/>
      <c r="U178" s="7"/>
      <c r="V178" s="7"/>
      <c r="W178" s="7"/>
      <c r="X178" s="7"/>
    </row>
    <row r="179" spans="1:24" ht="17.25" thickBot="1" x14ac:dyDescent="0.3">
      <c r="B179" s="170">
        <v>8323</v>
      </c>
      <c r="C179" s="22">
        <v>768</v>
      </c>
      <c r="D179" s="66" t="s">
        <v>2</v>
      </c>
      <c r="E179" s="47" t="s">
        <v>5</v>
      </c>
      <c r="F179" s="47" t="s">
        <v>6</v>
      </c>
      <c r="G179" s="47" t="s">
        <v>7</v>
      </c>
      <c r="H179" s="47" t="s">
        <v>11</v>
      </c>
      <c r="I179" s="47" t="s">
        <v>12</v>
      </c>
      <c r="J179" s="47"/>
      <c r="K179" s="47"/>
      <c r="L179" s="49"/>
      <c r="M179" s="49"/>
      <c r="N179" s="50"/>
      <c r="O179" s="27">
        <f ca="1">IF(D179="цвет",SUM(O180:INDIRECT("L"&amp;R179)),IF(SUM(E179:N179)=0,"",SUM(E179:N179)))</f>
        <v>0</v>
      </c>
      <c r="P179" s="154">
        <v>514</v>
      </c>
      <c r="Q179" s="155">
        <f t="shared" si="6"/>
        <v>768</v>
      </c>
      <c r="R179" s="156">
        <f t="shared" ca="1" si="7"/>
        <v>183</v>
      </c>
      <c r="S179" s="157">
        <v>90</v>
      </c>
      <c r="T179" s="158">
        <f ca="1">S179*O179</f>
        <v>0</v>
      </c>
      <c r="U179" s="7"/>
      <c r="V179" s="7"/>
      <c r="W179" s="7"/>
      <c r="X179" s="7"/>
    </row>
    <row r="180" spans="1:24" thickBot="1" x14ac:dyDescent="0.3">
      <c r="B180" s="171"/>
      <c r="C180" s="172"/>
      <c r="D180" s="63" t="s">
        <v>16</v>
      </c>
      <c r="E180" s="30"/>
      <c r="F180" s="30"/>
      <c r="G180" s="36"/>
      <c r="H180" s="36"/>
      <c r="I180" s="36"/>
      <c r="J180" s="36"/>
      <c r="K180" s="36"/>
      <c r="L180" s="30"/>
      <c r="M180" s="30"/>
      <c r="N180" s="31"/>
      <c r="O180" s="32" t="str">
        <f ca="1">IF(D180="цвет",SUM(O181:INDIRECT("L"&amp;R180)),IF(SUM(E180:N180)=0,"",SUM(E180:N180)))</f>
        <v/>
      </c>
      <c r="P180" s="5" t="s">
        <v>8</v>
      </c>
      <c r="Q180" s="155">
        <f t="shared" si="6"/>
        <v>768</v>
      </c>
      <c r="R180" s="28">
        <f t="shared" ca="1" si="7"/>
        <v>183</v>
      </c>
      <c r="S180" s="41" t="s">
        <v>8</v>
      </c>
      <c r="T180" s="7"/>
      <c r="U180" s="34"/>
      <c r="V180" s="7"/>
      <c r="W180" s="7"/>
      <c r="X180" s="7"/>
    </row>
    <row r="181" spans="1:24" thickBot="1" x14ac:dyDescent="0.3">
      <c r="B181" s="171"/>
      <c r="C181" s="172"/>
      <c r="D181" s="63" t="s">
        <v>14</v>
      </c>
      <c r="E181" s="30"/>
      <c r="F181" s="30"/>
      <c r="G181" s="161"/>
      <c r="H181" s="36"/>
      <c r="I181" s="36"/>
      <c r="J181" s="36"/>
      <c r="K181" s="36"/>
      <c r="L181" s="30"/>
      <c r="M181" s="30"/>
      <c r="N181" s="31"/>
      <c r="O181" s="32" t="str">
        <f ca="1">IF(D181="цвет",SUM(O182:INDIRECT("L"&amp;R181)),IF(SUM(E181:N181)=0,"",SUM(E181:N181)))</f>
        <v/>
      </c>
      <c r="P181" s="5" t="s">
        <v>8</v>
      </c>
      <c r="Q181" s="155">
        <f t="shared" si="6"/>
        <v>768</v>
      </c>
      <c r="R181" s="28">
        <f t="shared" ca="1" si="7"/>
        <v>183</v>
      </c>
      <c r="S181" s="41" t="s">
        <v>8</v>
      </c>
      <c r="T181" s="7"/>
      <c r="U181" s="34"/>
      <c r="V181" s="7"/>
      <c r="W181" s="7"/>
      <c r="X181" s="7"/>
    </row>
    <row r="182" spans="1:24" ht="117.6" customHeight="1" thickBot="1" x14ac:dyDescent="0.3">
      <c r="B182" s="171"/>
      <c r="C182" s="53"/>
      <c r="D182" s="168" t="s">
        <v>71</v>
      </c>
      <c r="E182" s="168"/>
      <c r="F182" s="168"/>
      <c r="G182" s="168"/>
      <c r="H182" s="168"/>
      <c r="I182" s="168"/>
      <c r="J182" s="168"/>
      <c r="K182" s="168"/>
      <c r="L182" s="168"/>
      <c r="M182" s="168"/>
      <c r="N182" s="168"/>
      <c r="O182" s="32" t="str">
        <f ca="1">IF(D182="цвет",SUM(O183:INDIRECT("L"&amp;R182)),IF(SUM(E182:N182)=0,"",SUM(E182:N182)))</f>
        <v/>
      </c>
      <c r="P182" s="5" t="s">
        <v>8</v>
      </c>
      <c r="Q182" s="155">
        <f t="shared" si="6"/>
        <v>768</v>
      </c>
      <c r="R182" s="28">
        <f t="shared" ca="1" si="7"/>
        <v>183</v>
      </c>
      <c r="S182" s="41" t="s">
        <v>8</v>
      </c>
      <c r="T182" s="7"/>
      <c r="U182" s="34"/>
      <c r="V182" s="7"/>
      <c r="W182" s="7"/>
      <c r="X182" s="7"/>
    </row>
    <row r="183" spans="1:24" ht="17.25" customHeight="1" thickBot="1" x14ac:dyDescent="0.3">
      <c r="A183" s="42"/>
      <c r="B183" s="71"/>
      <c r="C183" s="72"/>
      <c r="D183" s="167" t="str">
        <f>HYPERLINK("https://miamia.ru/search/index.php?q="&amp;Q183&amp;"&amp;s=Поиск?utm_source=Excel&amp;utm_medium=Nalichie&amp;utm_content="&amp;Q183&amp;"","Посмотреть большую фотографию на сайте")</f>
        <v>Посмотреть большую фотографию на сайте</v>
      </c>
      <c r="E183" s="167"/>
      <c r="F183" s="167"/>
      <c r="G183" s="167"/>
      <c r="H183" s="167"/>
      <c r="I183" s="167"/>
      <c r="J183" s="167"/>
      <c r="K183" s="167"/>
      <c r="L183" s="167"/>
      <c r="M183" s="167"/>
      <c r="N183" s="167"/>
      <c r="O183" s="32" t="str">
        <f ca="1">IF(D183="цвет",SUM(O184:INDIRECT("L"&amp;R183)),IF(SUM(E183:N183)=0,"",SUM(E183:N183)))</f>
        <v/>
      </c>
      <c r="P183" s="5" t="s">
        <v>8</v>
      </c>
      <c r="Q183" s="155">
        <f t="shared" si="6"/>
        <v>768</v>
      </c>
      <c r="R183" s="28">
        <f t="shared" ca="1" si="7"/>
        <v>183</v>
      </c>
      <c r="S183" s="44" t="s">
        <v>8</v>
      </c>
      <c r="T183" s="34"/>
      <c r="U183" s="7"/>
      <c r="V183" s="7"/>
      <c r="W183" s="7"/>
      <c r="X183" s="7"/>
    </row>
    <row r="184" spans="1:24" ht="17.25" thickBot="1" x14ac:dyDescent="0.3">
      <c r="B184" s="170">
        <v>9951</v>
      </c>
      <c r="C184" s="22">
        <v>772</v>
      </c>
      <c r="D184" s="66" t="s">
        <v>2</v>
      </c>
      <c r="E184" s="47" t="s">
        <v>5</v>
      </c>
      <c r="F184" s="47" t="s">
        <v>6</v>
      </c>
      <c r="G184" s="47" t="s">
        <v>7</v>
      </c>
      <c r="H184" s="47"/>
      <c r="I184" s="47"/>
      <c r="J184" s="47"/>
      <c r="K184" s="47"/>
      <c r="L184" s="49"/>
      <c r="M184" s="49"/>
      <c r="N184" s="50"/>
      <c r="O184" s="27">
        <f ca="1">IF(D184="цвет",SUM(O185:INDIRECT("L"&amp;R184)),IF(SUM(E184:N184)=0,"",SUM(E184:N184)))</f>
        <v>0</v>
      </c>
      <c r="P184" s="154">
        <v>773</v>
      </c>
      <c r="Q184" s="155">
        <f t="shared" si="6"/>
        <v>772</v>
      </c>
      <c r="R184" s="156">
        <f t="shared" ca="1" si="7"/>
        <v>188</v>
      </c>
      <c r="S184" s="157">
        <v>90</v>
      </c>
      <c r="T184" s="158">
        <f ca="1">S184*O184</f>
        <v>0</v>
      </c>
      <c r="U184" s="7"/>
      <c r="V184" s="7"/>
      <c r="W184" s="7"/>
      <c r="X184" s="7"/>
    </row>
    <row r="185" spans="1:24" thickBot="1" x14ac:dyDescent="0.3">
      <c r="B185" s="171"/>
      <c r="C185" s="172"/>
      <c r="D185" s="63" t="s">
        <v>16</v>
      </c>
      <c r="E185" s="30"/>
      <c r="F185" s="30"/>
      <c r="G185" s="36"/>
      <c r="H185" s="36"/>
      <c r="I185" s="36"/>
      <c r="J185" s="36"/>
      <c r="K185" s="36"/>
      <c r="L185" s="30"/>
      <c r="M185" s="30"/>
      <c r="N185" s="31"/>
      <c r="O185" s="32" t="str">
        <f ca="1">IF(D185="цвет",SUM(O186:INDIRECT("L"&amp;R185)),IF(SUM(E185:N185)=0,"",SUM(E185:N185)))</f>
        <v/>
      </c>
      <c r="P185" s="5" t="s">
        <v>8</v>
      </c>
      <c r="Q185" s="155">
        <f t="shared" si="6"/>
        <v>772</v>
      </c>
      <c r="R185" s="28">
        <f t="shared" ca="1" si="7"/>
        <v>188</v>
      </c>
      <c r="S185" s="41" t="s">
        <v>8</v>
      </c>
      <c r="T185" s="7"/>
      <c r="U185" s="34"/>
      <c r="V185" s="7"/>
      <c r="W185" s="7"/>
      <c r="X185" s="7"/>
    </row>
    <row r="186" spans="1:24" thickBot="1" x14ac:dyDescent="0.3">
      <c r="B186" s="171"/>
      <c r="C186" s="172"/>
      <c r="D186" s="63" t="s">
        <v>14</v>
      </c>
      <c r="E186" s="30"/>
      <c r="F186" s="2"/>
      <c r="G186" s="36"/>
      <c r="H186" s="36"/>
      <c r="I186" s="36"/>
      <c r="J186" s="36"/>
      <c r="K186" s="36"/>
      <c r="L186" s="30"/>
      <c r="M186" s="30"/>
      <c r="N186" s="31"/>
      <c r="O186" s="32" t="str">
        <f ca="1">IF(D186="цвет",SUM(O187:INDIRECT("L"&amp;R186)),IF(SUM(E186:N186)=0,"",SUM(E186:N186)))</f>
        <v/>
      </c>
      <c r="P186" s="5" t="s">
        <v>8</v>
      </c>
      <c r="Q186" s="155">
        <f t="shared" si="6"/>
        <v>772</v>
      </c>
      <c r="R186" s="28">
        <f t="shared" ca="1" si="7"/>
        <v>188</v>
      </c>
      <c r="S186" s="41" t="s">
        <v>8</v>
      </c>
      <c r="T186" s="7"/>
      <c r="U186" s="34"/>
      <c r="V186" s="7"/>
      <c r="W186" s="7"/>
      <c r="X186" s="7"/>
    </row>
    <row r="187" spans="1:24" ht="117.6" customHeight="1" thickBot="1" x14ac:dyDescent="0.3">
      <c r="B187" s="39"/>
      <c r="C187" s="53"/>
      <c r="D187" s="177" t="s">
        <v>72</v>
      </c>
      <c r="E187" s="168"/>
      <c r="F187" s="168"/>
      <c r="G187" s="168"/>
      <c r="H187" s="168"/>
      <c r="I187" s="168"/>
      <c r="J187" s="168"/>
      <c r="K187" s="168"/>
      <c r="L187" s="168"/>
      <c r="M187" s="168"/>
      <c r="N187" s="168"/>
      <c r="O187" s="32" t="str">
        <f ca="1">IF(D187="цвет",SUM(O188:INDIRECT("L"&amp;R187)),IF(SUM(E187:N187)=0,"",SUM(E187:N187)))</f>
        <v/>
      </c>
      <c r="P187" s="5" t="s">
        <v>8</v>
      </c>
      <c r="Q187" s="155">
        <f t="shared" si="6"/>
        <v>772</v>
      </c>
      <c r="R187" s="28">
        <f t="shared" ca="1" si="7"/>
        <v>188</v>
      </c>
      <c r="S187" s="41" t="s">
        <v>8</v>
      </c>
      <c r="T187" s="7"/>
      <c r="U187" s="34"/>
      <c r="V187" s="7"/>
      <c r="W187" s="7"/>
      <c r="X187" s="7"/>
    </row>
    <row r="188" spans="1:24" ht="17.25" customHeight="1" thickBot="1" x14ac:dyDescent="0.3">
      <c r="A188" s="42"/>
      <c r="B188" s="71"/>
      <c r="C188" s="72"/>
      <c r="D188" s="167" t="str">
        <f>HYPERLINK("https://miamia.ru/search/index.php?q="&amp;Q188&amp;"&amp;s=Поиск?utm_source=Excel&amp;utm_medium=Nalichie&amp;utm_content="&amp;Q188&amp;"","Посмотреть большую фотографию на сайте")</f>
        <v>Посмотреть большую фотографию на сайте</v>
      </c>
      <c r="E188" s="167"/>
      <c r="F188" s="167"/>
      <c r="G188" s="167"/>
      <c r="H188" s="167"/>
      <c r="I188" s="167"/>
      <c r="J188" s="167"/>
      <c r="K188" s="167"/>
      <c r="L188" s="167"/>
      <c r="M188" s="167"/>
      <c r="N188" s="167"/>
      <c r="O188" s="32" t="str">
        <f ca="1">IF(D188="цвет",SUM(O189:INDIRECT("L"&amp;R188)),IF(SUM(E188:N188)=0,"",SUM(E188:N188)))</f>
        <v/>
      </c>
      <c r="P188" s="5" t="s">
        <v>8</v>
      </c>
      <c r="Q188" s="155">
        <f t="shared" si="6"/>
        <v>772</v>
      </c>
      <c r="R188" s="28">
        <f t="shared" ca="1" si="7"/>
        <v>188</v>
      </c>
      <c r="S188" s="44" t="s">
        <v>8</v>
      </c>
      <c r="T188" s="34"/>
      <c r="U188" s="7"/>
      <c r="V188" s="7"/>
      <c r="W188" s="7"/>
      <c r="X188" s="7"/>
    </row>
    <row r="189" spans="1:24" ht="17.25" thickBot="1" x14ac:dyDescent="0.3">
      <c r="B189" s="170">
        <v>8816</v>
      </c>
      <c r="C189" s="45">
        <v>801</v>
      </c>
      <c r="D189" s="66" t="s">
        <v>2</v>
      </c>
      <c r="E189" s="47" t="s">
        <v>3</v>
      </c>
      <c r="F189" s="47" t="s">
        <v>4</v>
      </c>
      <c r="G189" s="47" t="s">
        <v>5</v>
      </c>
      <c r="H189" s="47" t="s">
        <v>6</v>
      </c>
      <c r="I189" s="47" t="s">
        <v>7</v>
      </c>
      <c r="J189" s="47"/>
      <c r="K189" s="47"/>
      <c r="L189" s="49"/>
      <c r="M189" s="49"/>
      <c r="N189" s="50"/>
      <c r="O189" s="27">
        <f ca="1">IF(D189="цвет",SUM(O190:INDIRECT("L"&amp;R189)),IF(SUM(E189:N189)=0,"",SUM(E189:N189)))</f>
        <v>0</v>
      </c>
      <c r="P189" s="154">
        <v>644</v>
      </c>
      <c r="Q189" s="155">
        <f t="shared" si="6"/>
        <v>801</v>
      </c>
      <c r="R189" s="156">
        <f t="shared" ca="1" si="7"/>
        <v>193</v>
      </c>
      <c r="S189" s="157">
        <v>90</v>
      </c>
      <c r="T189" s="158">
        <f ca="1">S189*O189</f>
        <v>0</v>
      </c>
      <c r="U189" s="7"/>
      <c r="V189" s="7"/>
      <c r="W189" s="7"/>
      <c r="X189" s="7"/>
    </row>
    <row r="190" spans="1:24" thickBot="1" x14ac:dyDescent="0.3">
      <c r="A190" s="75"/>
      <c r="B190" s="171"/>
      <c r="C190" s="166"/>
      <c r="D190" s="63" t="s">
        <v>16</v>
      </c>
      <c r="E190" s="36"/>
      <c r="F190" s="36"/>
      <c r="G190" s="4"/>
      <c r="H190" s="36"/>
      <c r="I190" s="36"/>
      <c r="J190" s="36"/>
      <c r="K190" s="36"/>
      <c r="L190" s="36"/>
      <c r="M190" s="77"/>
      <c r="N190" s="78"/>
      <c r="O190" s="32" t="str">
        <f ca="1">IF(D190="цвет",SUM(O191:INDIRECT("L"&amp;R190)),IF(SUM(E190:N190)=0,"",SUM(E190:N190)))</f>
        <v/>
      </c>
      <c r="P190" s="5" t="s">
        <v>8</v>
      </c>
      <c r="Q190" s="155">
        <f t="shared" si="6"/>
        <v>801</v>
      </c>
      <c r="R190" s="28">
        <f t="shared" ca="1" si="7"/>
        <v>193</v>
      </c>
      <c r="S190" s="41" t="s">
        <v>8</v>
      </c>
      <c r="T190" s="7"/>
      <c r="U190" s="34"/>
      <c r="V190" s="7"/>
      <c r="W190" s="7"/>
      <c r="X190" s="7"/>
    </row>
    <row r="191" spans="1:24" thickBot="1" x14ac:dyDescent="0.3">
      <c r="A191" s="75"/>
      <c r="B191" s="171"/>
      <c r="C191" s="166"/>
      <c r="D191" s="63" t="s">
        <v>14</v>
      </c>
      <c r="E191" s="4"/>
      <c r="F191" s="36"/>
      <c r="G191" s="36"/>
      <c r="H191" s="36"/>
      <c r="I191" s="4"/>
      <c r="J191" s="36"/>
      <c r="K191" s="36"/>
      <c r="L191" s="36"/>
      <c r="M191" s="77"/>
      <c r="N191" s="78"/>
      <c r="O191" s="32" t="str">
        <f ca="1">IF(D191="цвет",SUM(O192:INDIRECT("L"&amp;R191)),IF(SUM(E191:N191)=0,"",SUM(E191:N191)))</f>
        <v/>
      </c>
      <c r="P191" s="5" t="s">
        <v>8</v>
      </c>
      <c r="Q191" s="155">
        <f t="shared" si="6"/>
        <v>801</v>
      </c>
      <c r="R191" s="28">
        <f t="shared" ca="1" si="7"/>
        <v>193</v>
      </c>
      <c r="S191" s="41" t="s">
        <v>8</v>
      </c>
      <c r="T191" s="7"/>
      <c r="U191" s="34"/>
      <c r="V191" s="7"/>
      <c r="W191" s="7"/>
      <c r="X191" s="7"/>
    </row>
    <row r="192" spans="1:24" ht="117.6" customHeight="1" x14ac:dyDescent="0.25">
      <c r="A192" s="75"/>
      <c r="B192" s="171"/>
      <c r="C192" s="53"/>
      <c r="D192" s="178" t="s">
        <v>70</v>
      </c>
      <c r="E192" s="176"/>
      <c r="F192" s="176"/>
      <c r="G192" s="176"/>
      <c r="H192" s="176"/>
      <c r="I192" s="176"/>
      <c r="J192" s="176"/>
      <c r="K192" s="176"/>
      <c r="L192" s="176"/>
      <c r="M192" s="176"/>
      <c r="N192" s="176"/>
      <c r="O192" s="32" t="str">
        <f ca="1">IF(D192="цвет",SUM(O193:INDIRECT("L"&amp;R192)),IF(SUM(E192:N192)=0,"",SUM(E192:N192)))</f>
        <v/>
      </c>
      <c r="P192" s="5" t="s">
        <v>8</v>
      </c>
      <c r="Q192" s="155">
        <f t="shared" si="6"/>
        <v>801</v>
      </c>
      <c r="R192" s="28">
        <f t="shared" ca="1" si="7"/>
        <v>193</v>
      </c>
      <c r="S192" s="41" t="s">
        <v>8</v>
      </c>
      <c r="T192" s="7"/>
      <c r="U192" s="7"/>
      <c r="V192" s="7"/>
      <c r="W192" s="7"/>
      <c r="X192" s="7"/>
    </row>
    <row r="193" spans="1:24" ht="17.25" customHeight="1" thickBot="1" x14ac:dyDescent="0.3">
      <c r="A193" s="42"/>
      <c r="B193" s="71"/>
      <c r="C193" s="72"/>
      <c r="D193" s="167" t="str">
        <f>HYPERLINK("https://miamia.ru/search/index.php?q="&amp;Q193&amp;"&amp;s=Поиск?utm_source=Excel&amp;utm_medium=Nalichie&amp;utm_content="&amp;Q193&amp;"","Посмотреть большую фотографию на сайте")</f>
        <v>Посмотреть большую фотографию на сайте</v>
      </c>
      <c r="E193" s="167"/>
      <c r="F193" s="167"/>
      <c r="G193" s="167"/>
      <c r="H193" s="167"/>
      <c r="I193" s="167"/>
      <c r="J193" s="167"/>
      <c r="K193" s="167"/>
      <c r="L193" s="167"/>
      <c r="M193" s="167"/>
      <c r="N193" s="167"/>
      <c r="O193" s="32" t="str">
        <f ca="1">IF(D193="цвет",SUM(O194:INDIRECT("L"&amp;R193)),IF(SUM(E193:N193)=0,"",SUM(E193:N193)))</f>
        <v/>
      </c>
      <c r="P193" s="5" t="s">
        <v>8</v>
      </c>
      <c r="Q193" s="155">
        <f t="shared" si="6"/>
        <v>801</v>
      </c>
      <c r="R193" s="28">
        <f t="shared" ca="1" si="7"/>
        <v>193</v>
      </c>
      <c r="S193" s="44" t="s">
        <v>8</v>
      </c>
      <c r="T193" s="34"/>
      <c r="U193" s="7"/>
      <c r="V193" s="7"/>
      <c r="W193" s="7"/>
      <c r="X193" s="7"/>
    </row>
    <row r="194" spans="1:24" ht="17.25" thickBot="1" x14ac:dyDescent="0.3">
      <c r="B194" s="170">
        <v>8804</v>
      </c>
      <c r="C194" s="45">
        <v>804</v>
      </c>
      <c r="D194" s="66" t="s">
        <v>2</v>
      </c>
      <c r="E194" s="47" t="s">
        <v>3</v>
      </c>
      <c r="F194" s="47" t="s">
        <v>4</v>
      </c>
      <c r="G194" s="47" t="s">
        <v>5</v>
      </c>
      <c r="H194" s="47" t="s">
        <v>6</v>
      </c>
      <c r="I194" s="47" t="s">
        <v>7</v>
      </c>
      <c r="J194" s="47"/>
      <c r="K194" s="47"/>
      <c r="L194" s="49"/>
      <c r="M194" s="49"/>
      <c r="N194" s="50"/>
      <c r="O194" s="27">
        <f ca="1">IF(D194="цвет",SUM(O195:INDIRECT("L"&amp;R194)),IF(SUM(E194:N194)=0,"",SUM(E194:N194)))</f>
        <v>0</v>
      </c>
      <c r="P194" s="154">
        <v>644</v>
      </c>
      <c r="Q194" s="155">
        <f t="shared" si="6"/>
        <v>804</v>
      </c>
      <c r="R194" s="156">
        <f t="shared" ca="1" si="7"/>
        <v>198</v>
      </c>
      <c r="S194" s="157">
        <v>250</v>
      </c>
      <c r="T194" s="158">
        <f ca="1">S194*O194</f>
        <v>0</v>
      </c>
      <c r="U194" s="7"/>
      <c r="V194" s="7"/>
      <c r="W194" s="7"/>
      <c r="X194" s="7"/>
    </row>
    <row r="195" spans="1:24" thickBot="1" x14ac:dyDescent="0.3">
      <c r="A195" s="75"/>
      <c r="B195" s="171"/>
      <c r="C195" s="166"/>
      <c r="D195" s="63" t="s">
        <v>16</v>
      </c>
      <c r="E195" s="4"/>
      <c r="F195" s="36"/>
      <c r="G195" s="4"/>
      <c r="H195" s="36"/>
      <c r="I195" s="36"/>
      <c r="J195" s="36"/>
      <c r="K195" s="36"/>
      <c r="L195" s="36"/>
      <c r="M195" s="77"/>
      <c r="N195" s="78"/>
      <c r="O195" s="32" t="str">
        <f ca="1">IF(D195="цвет",SUM(O196:INDIRECT("L"&amp;R195)),IF(SUM(E195:N195)=0,"",SUM(E195:N195)))</f>
        <v/>
      </c>
      <c r="P195" s="5" t="s">
        <v>8</v>
      </c>
      <c r="Q195" s="155">
        <f t="shared" si="6"/>
        <v>804</v>
      </c>
      <c r="R195" s="28">
        <f t="shared" ca="1" si="7"/>
        <v>198</v>
      </c>
      <c r="S195" s="41" t="s">
        <v>8</v>
      </c>
      <c r="T195" s="7"/>
      <c r="U195" s="7"/>
      <c r="V195" s="7"/>
      <c r="W195" s="7"/>
      <c r="X195" s="7"/>
    </row>
    <row r="196" spans="1:24" thickBot="1" x14ac:dyDescent="0.3">
      <c r="A196" s="75"/>
      <c r="B196" s="171"/>
      <c r="C196" s="166"/>
      <c r="D196" s="63" t="s">
        <v>14</v>
      </c>
      <c r="E196" s="4"/>
      <c r="F196" s="36"/>
      <c r="G196" s="4"/>
      <c r="H196" s="161"/>
      <c r="I196" s="36"/>
      <c r="J196" s="36"/>
      <c r="K196" s="36"/>
      <c r="L196" s="36"/>
      <c r="M196" s="77"/>
      <c r="N196" s="78"/>
      <c r="O196" s="32" t="str">
        <f ca="1">IF(D196="цвет",SUM(O197:INDIRECT("L"&amp;R196)),IF(SUM(E196:N196)=0,"",SUM(E196:N196)))</f>
        <v/>
      </c>
      <c r="P196" s="5" t="s">
        <v>8</v>
      </c>
      <c r="Q196" s="155">
        <f t="shared" si="6"/>
        <v>804</v>
      </c>
      <c r="R196" s="28">
        <f t="shared" ca="1" si="7"/>
        <v>198</v>
      </c>
      <c r="S196" s="41" t="s">
        <v>8</v>
      </c>
      <c r="T196" s="7"/>
      <c r="U196" s="7"/>
      <c r="V196" s="7"/>
      <c r="W196" s="7"/>
      <c r="X196" s="7"/>
    </row>
    <row r="197" spans="1:24" ht="117.6" customHeight="1" thickBot="1" x14ac:dyDescent="0.3">
      <c r="A197" s="75"/>
      <c r="B197" s="171"/>
      <c r="C197" s="53"/>
      <c r="D197" s="168" t="s">
        <v>69</v>
      </c>
      <c r="E197" s="168"/>
      <c r="F197" s="168"/>
      <c r="G197" s="168"/>
      <c r="H197" s="168"/>
      <c r="I197" s="168"/>
      <c r="J197" s="168"/>
      <c r="K197" s="168"/>
      <c r="L197" s="168"/>
      <c r="M197" s="168"/>
      <c r="N197" s="168"/>
      <c r="O197" s="32" t="str">
        <f ca="1">IF(D197="цвет",SUM(O198:INDIRECT("L"&amp;R197)),IF(SUM(E197:N197)=0,"",SUM(E197:N197)))</f>
        <v/>
      </c>
      <c r="P197" s="5" t="s">
        <v>8</v>
      </c>
      <c r="Q197" s="155">
        <f t="shared" si="6"/>
        <v>804</v>
      </c>
      <c r="R197" s="28">
        <f t="shared" ca="1" si="7"/>
        <v>198</v>
      </c>
      <c r="S197" s="41" t="s">
        <v>8</v>
      </c>
      <c r="T197" s="7"/>
      <c r="U197" s="7"/>
      <c r="V197" s="7"/>
      <c r="W197" s="7"/>
      <c r="X197" s="7"/>
    </row>
    <row r="198" spans="1:24" ht="17.25" customHeight="1" thickBot="1" x14ac:dyDescent="0.3">
      <c r="A198" s="42"/>
      <c r="B198" s="71"/>
      <c r="C198" s="72"/>
      <c r="D198" s="167" t="str">
        <f>HYPERLINK("https://miamia.ru/search/index.php?q="&amp;Q198&amp;"&amp;s=Поиск?utm_source=Excel&amp;utm_medium=Nalichie&amp;utm_content="&amp;Q198&amp;"","Посмотреть большую фотографию на сайте")</f>
        <v>Посмотреть большую фотографию на сайте</v>
      </c>
      <c r="E198" s="167"/>
      <c r="F198" s="167"/>
      <c r="G198" s="167"/>
      <c r="H198" s="167"/>
      <c r="I198" s="167"/>
      <c r="J198" s="167"/>
      <c r="K198" s="167"/>
      <c r="L198" s="167"/>
      <c r="M198" s="167"/>
      <c r="N198" s="167"/>
      <c r="O198" s="32" t="str">
        <f ca="1">IF(D198="цвет",SUM(#REF!:INDIRECT("L"&amp;R198)),IF(SUM(E198:N198)=0,"",SUM(E198:N198)))</f>
        <v/>
      </c>
      <c r="P198" s="5" t="s">
        <v>8</v>
      </c>
      <c r="Q198" s="155">
        <f t="shared" si="6"/>
        <v>804</v>
      </c>
      <c r="R198" s="28">
        <f ca="1">IF(D198="Посмотреть большую фотографию на сайте",CELL("строка",O198),#REF!)</f>
        <v>198</v>
      </c>
      <c r="S198" s="44" t="s">
        <v>8</v>
      </c>
      <c r="T198" s="34"/>
      <c r="U198" s="7"/>
      <c r="V198" s="7"/>
      <c r="W198" s="7"/>
      <c r="X198" s="7"/>
    </row>
    <row r="199" spans="1:24" ht="17.25" thickBot="1" x14ac:dyDescent="0.3">
      <c r="B199" s="7"/>
      <c r="C199" s="22">
        <v>810</v>
      </c>
      <c r="D199" s="66" t="s">
        <v>2</v>
      </c>
      <c r="E199" s="47" t="s">
        <v>5</v>
      </c>
      <c r="F199" s="47" t="s">
        <v>6</v>
      </c>
      <c r="G199" s="47" t="s">
        <v>7</v>
      </c>
      <c r="H199" s="47"/>
      <c r="I199" s="47"/>
      <c r="J199" s="47"/>
      <c r="K199" s="47"/>
      <c r="L199" s="49"/>
      <c r="M199" s="49"/>
      <c r="N199" s="50"/>
      <c r="O199" s="27">
        <f ca="1">IF(D199="цвет",SUM(O200:INDIRECT("L"&amp;R199)),IF(SUM(E199:N199)=0,"",SUM(E199:N199)))</f>
        <v>0</v>
      </c>
      <c r="P199" s="154">
        <v>127</v>
      </c>
      <c r="Q199" s="155">
        <f>IF(C199&lt;&gt;0,C199,#REF!)</f>
        <v>810</v>
      </c>
      <c r="R199" s="156">
        <f t="shared" ca="1" si="7"/>
        <v>206</v>
      </c>
      <c r="S199" s="157">
        <v>50</v>
      </c>
      <c r="T199" s="158">
        <f ca="1">S199*O199</f>
        <v>0</v>
      </c>
      <c r="U199" s="7"/>
      <c r="V199" s="7"/>
      <c r="W199" s="7"/>
      <c r="X199" s="7"/>
    </row>
    <row r="200" spans="1:24" ht="19.5" thickBot="1" x14ac:dyDescent="0.35">
      <c r="B200" s="7"/>
      <c r="C200" s="166"/>
      <c r="D200" s="63" t="s">
        <v>16</v>
      </c>
      <c r="E200" s="36"/>
      <c r="F200" s="4"/>
      <c r="G200" s="4"/>
      <c r="H200" s="36"/>
      <c r="I200" s="36"/>
      <c r="J200" s="36"/>
      <c r="K200" s="36"/>
      <c r="L200" s="30"/>
      <c r="M200" s="30"/>
      <c r="N200" s="31"/>
      <c r="O200" s="59" t="str">
        <f ca="1">IF(D200="цвет",SUM(O201:INDIRECT("L"&amp;R200)),IF(SUM(E200:N200)=0,"",SUM(E200:N200)))</f>
        <v/>
      </c>
      <c r="P200" s="5" t="s">
        <v>8</v>
      </c>
      <c r="Q200" s="155">
        <f t="shared" si="6"/>
        <v>810</v>
      </c>
      <c r="R200" s="28">
        <f t="shared" ca="1" si="7"/>
        <v>206</v>
      </c>
      <c r="S200" s="60" t="s">
        <v>8</v>
      </c>
      <c r="T200" s="34"/>
      <c r="U200" s="7"/>
      <c r="V200" s="7"/>
      <c r="W200" s="7"/>
      <c r="X200" s="7"/>
    </row>
    <row r="201" spans="1:24" ht="19.5" thickBot="1" x14ac:dyDescent="0.35">
      <c r="B201" s="7"/>
      <c r="C201" s="166"/>
      <c r="D201" s="63" t="s">
        <v>14</v>
      </c>
      <c r="E201" s="36"/>
      <c r="F201" s="36"/>
      <c r="G201" s="4"/>
      <c r="H201" s="36"/>
      <c r="I201" s="36"/>
      <c r="J201" s="36"/>
      <c r="K201" s="36"/>
      <c r="L201" s="30"/>
      <c r="M201" s="30"/>
      <c r="N201" s="31"/>
      <c r="O201" s="59" t="str">
        <f ca="1">IF(D201="цвет",SUM(O202:INDIRECT("L"&amp;R201)),IF(SUM(E201:N201)=0,"",SUM(E201:N201)))</f>
        <v/>
      </c>
      <c r="P201" s="5" t="s">
        <v>8</v>
      </c>
      <c r="Q201" s="155">
        <f t="shared" si="6"/>
        <v>810</v>
      </c>
      <c r="R201" s="28">
        <f t="shared" ca="1" si="7"/>
        <v>206</v>
      </c>
      <c r="S201" s="60" t="s">
        <v>8</v>
      </c>
      <c r="T201" s="34"/>
      <c r="U201" s="7"/>
      <c r="V201" s="7"/>
      <c r="W201" s="7"/>
      <c r="X201" s="7"/>
    </row>
    <row r="202" spans="1:24" ht="19.5" thickBot="1" x14ac:dyDescent="0.35">
      <c r="B202" s="7"/>
      <c r="C202" s="166"/>
      <c r="D202" s="63" t="s">
        <v>100</v>
      </c>
      <c r="E202" s="4"/>
      <c r="F202" s="36"/>
      <c r="G202" s="36"/>
      <c r="H202" s="36"/>
      <c r="I202" s="36"/>
      <c r="J202" s="36"/>
      <c r="K202" s="36"/>
      <c r="L202" s="30"/>
      <c r="M202" s="30"/>
      <c r="N202" s="31"/>
      <c r="O202" s="59" t="str">
        <f ca="1">IF(D202="цвет",SUM(O203:INDIRECT("L"&amp;R202)),IF(SUM(E202:N202)=0,"",SUM(E202:N202)))</f>
        <v/>
      </c>
      <c r="P202" s="5" t="s">
        <v>8</v>
      </c>
      <c r="Q202" s="155">
        <f t="shared" si="6"/>
        <v>810</v>
      </c>
      <c r="R202" s="28">
        <f t="shared" ca="1" si="7"/>
        <v>206</v>
      </c>
      <c r="S202" s="60" t="s">
        <v>8</v>
      </c>
      <c r="T202" s="34"/>
      <c r="U202" s="7"/>
      <c r="V202" s="7"/>
      <c r="W202" s="7"/>
      <c r="X202" s="7"/>
    </row>
    <row r="203" spans="1:24" ht="19.5" thickBot="1" x14ac:dyDescent="0.35">
      <c r="B203" s="7"/>
      <c r="C203" s="166"/>
      <c r="D203" s="63" t="s">
        <v>101</v>
      </c>
      <c r="E203" s="36"/>
      <c r="F203" s="36"/>
      <c r="G203" s="36"/>
      <c r="H203" s="36"/>
      <c r="I203" s="36"/>
      <c r="J203" s="36"/>
      <c r="K203" s="36"/>
      <c r="L203" s="30"/>
      <c r="M203" s="30"/>
      <c r="N203" s="31"/>
      <c r="O203" s="59" t="str">
        <f ca="1">IF(D203="цвет",SUM(O204:INDIRECT("L"&amp;R203)),IF(SUM(E203:N203)=0,"",SUM(E203:N203)))</f>
        <v/>
      </c>
      <c r="P203" s="5" t="s">
        <v>8</v>
      </c>
      <c r="Q203" s="155">
        <f t="shared" si="6"/>
        <v>810</v>
      </c>
      <c r="R203" s="28">
        <f t="shared" ca="1" si="7"/>
        <v>206</v>
      </c>
      <c r="S203" s="60" t="s">
        <v>8</v>
      </c>
      <c r="T203" s="34"/>
      <c r="U203" s="7"/>
      <c r="V203" s="7"/>
      <c r="W203" s="7"/>
      <c r="X203" s="7"/>
    </row>
    <row r="204" spans="1:24" ht="19.5" thickBot="1" x14ac:dyDescent="0.35">
      <c r="B204" s="7"/>
      <c r="C204" s="166"/>
      <c r="D204" s="63" t="s">
        <v>97</v>
      </c>
      <c r="E204" s="36"/>
      <c r="F204" s="4"/>
      <c r="G204" s="4"/>
      <c r="H204" s="36"/>
      <c r="I204" s="36"/>
      <c r="J204" s="36"/>
      <c r="K204" s="36"/>
      <c r="L204" s="30"/>
      <c r="M204" s="30"/>
      <c r="N204" s="31"/>
      <c r="O204" s="59" t="str">
        <f ca="1">IF(D204="цвет",SUM(O205:INDIRECT("L"&amp;R204)),IF(SUM(E204:N204)=0,"",SUM(E204:N204)))</f>
        <v/>
      </c>
      <c r="P204" s="5" t="s">
        <v>8</v>
      </c>
      <c r="Q204" s="155">
        <f t="shared" si="6"/>
        <v>810</v>
      </c>
      <c r="R204" s="28">
        <f t="shared" ca="1" si="7"/>
        <v>206</v>
      </c>
      <c r="S204" s="60" t="s">
        <v>8</v>
      </c>
      <c r="T204" s="34"/>
      <c r="U204" s="7"/>
      <c r="V204" s="7"/>
      <c r="W204" s="7"/>
      <c r="X204" s="7"/>
    </row>
    <row r="205" spans="1:24" ht="61.5" customHeight="1" x14ac:dyDescent="0.3">
      <c r="C205" s="53"/>
      <c r="D205" s="176" t="s">
        <v>111</v>
      </c>
      <c r="E205" s="176"/>
      <c r="F205" s="176"/>
      <c r="G205" s="176"/>
      <c r="H205" s="176"/>
      <c r="I205" s="176"/>
      <c r="J205" s="176"/>
      <c r="K205" s="176"/>
      <c r="L205" s="176"/>
      <c r="M205" s="176"/>
      <c r="N205" s="176"/>
      <c r="O205" s="59" t="str">
        <f ca="1">IF(D205="цвет",SUM(O206:INDIRECT("L"&amp;R205)),IF(SUM(E205:N205)=0,"",SUM(E205:N205)))</f>
        <v/>
      </c>
      <c r="P205" s="5" t="s">
        <v>8</v>
      </c>
      <c r="Q205" s="155">
        <f t="shared" si="6"/>
        <v>810</v>
      </c>
      <c r="R205" s="28">
        <f t="shared" ca="1" si="7"/>
        <v>206</v>
      </c>
      <c r="S205" s="60" t="s">
        <v>8</v>
      </c>
      <c r="T205" s="34"/>
      <c r="U205" s="7"/>
      <c r="V205" s="7"/>
      <c r="W205" s="7"/>
      <c r="X205" s="7"/>
    </row>
    <row r="206" spans="1:24" ht="17.25" customHeight="1" thickBot="1" x14ac:dyDescent="0.3">
      <c r="A206" s="42"/>
      <c r="B206" s="71"/>
      <c r="C206" s="72"/>
      <c r="D206" s="167" t="str">
        <f>HYPERLINK("https://miamia.ru/search/index.php?q="&amp;Q206&amp;"&amp;s=Поиск?utm_source=Excel&amp;utm_medium=Nalichie&amp;utm_content="&amp;Q206&amp;"","Посмотреть большую фотографию на сайте")</f>
        <v>Посмотреть большую фотографию на сайте</v>
      </c>
      <c r="E206" s="167"/>
      <c r="F206" s="167"/>
      <c r="G206" s="167"/>
      <c r="H206" s="167"/>
      <c r="I206" s="167"/>
      <c r="J206" s="167"/>
      <c r="K206" s="167"/>
      <c r="L206" s="167"/>
      <c r="M206" s="167"/>
      <c r="N206" s="167"/>
      <c r="O206" s="32" t="str">
        <f ca="1">IF(D206="цвет",SUM(O207:INDIRECT("L"&amp;R206)),IF(SUM(E206:N206)=0,"",SUM(E206:N206)))</f>
        <v/>
      </c>
      <c r="P206" s="5" t="s">
        <v>8</v>
      </c>
      <c r="Q206" s="155">
        <f t="shared" si="6"/>
        <v>810</v>
      </c>
      <c r="R206" s="28">
        <f t="shared" ca="1" si="7"/>
        <v>206</v>
      </c>
      <c r="S206" s="44" t="s">
        <v>8</v>
      </c>
      <c r="T206" s="34"/>
      <c r="U206" s="7"/>
      <c r="V206" s="7"/>
      <c r="W206" s="7"/>
      <c r="X206" s="7"/>
    </row>
    <row r="207" spans="1:24" ht="17.25" thickBot="1" x14ac:dyDescent="0.3">
      <c r="B207" s="170">
        <v>2212</v>
      </c>
      <c r="C207" s="45">
        <v>874</v>
      </c>
      <c r="D207" s="85" t="s">
        <v>2</v>
      </c>
      <c r="E207" s="86" t="s">
        <v>15</v>
      </c>
      <c r="F207" s="86"/>
      <c r="G207" s="86"/>
      <c r="H207" s="86"/>
      <c r="I207" s="86"/>
      <c r="J207" s="86"/>
      <c r="K207" s="86"/>
      <c r="L207" s="87"/>
      <c r="M207" s="87"/>
      <c r="N207" s="88"/>
      <c r="O207" s="27">
        <f ca="1">IF(D207="цвет",SUM(O208:INDIRECT("L"&amp;R207)),IF(SUM(E207:N207)=0,"",SUM(E207:N207)))</f>
        <v>0</v>
      </c>
      <c r="P207" s="154">
        <v>127</v>
      </c>
      <c r="Q207" s="155">
        <f t="shared" si="6"/>
        <v>874</v>
      </c>
      <c r="R207" s="156">
        <f t="shared" ca="1" si="7"/>
        <v>218</v>
      </c>
      <c r="S207" s="157">
        <v>50</v>
      </c>
      <c r="T207" s="158">
        <f ca="1">S207*O207</f>
        <v>0</v>
      </c>
      <c r="U207" s="7"/>
      <c r="V207" s="7"/>
      <c r="W207" s="7"/>
      <c r="X207" s="7"/>
    </row>
    <row r="208" spans="1:24" thickBot="1" x14ac:dyDescent="0.3">
      <c r="B208" s="171"/>
      <c r="C208" s="172"/>
      <c r="D208" s="74" t="s">
        <v>16</v>
      </c>
      <c r="E208" s="30"/>
      <c r="F208" s="36"/>
      <c r="G208" s="36"/>
      <c r="H208" s="36"/>
      <c r="I208" s="36"/>
      <c r="J208" s="36"/>
      <c r="K208" s="36"/>
      <c r="L208" s="30"/>
      <c r="M208" s="30"/>
      <c r="N208" s="31"/>
      <c r="O208" s="32" t="str">
        <f ca="1">IF(D208="цвет",SUM(O209:INDIRECT("L"&amp;R208)),IF(SUM(E208:N208)=0,"",SUM(E208:N208)))</f>
        <v/>
      </c>
      <c r="P208" s="5" t="s">
        <v>8</v>
      </c>
      <c r="Q208" s="155">
        <f t="shared" si="6"/>
        <v>874</v>
      </c>
      <c r="R208" s="28">
        <f t="shared" ca="1" si="7"/>
        <v>218</v>
      </c>
      <c r="S208" s="41" t="s">
        <v>8</v>
      </c>
      <c r="T208" s="7"/>
      <c r="U208" s="7"/>
      <c r="V208" s="7"/>
      <c r="W208" s="7"/>
      <c r="X208" s="7"/>
    </row>
    <row r="209" spans="1:24" thickBot="1" x14ac:dyDescent="0.3">
      <c r="B209" s="171"/>
      <c r="C209" s="172"/>
      <c r="D209" s="74" t="s">
        <v>18</v>
      </c>
      <c r="E209" s="36"/>
      <c r="F209" s="36"/>
      <c r="G209" s="36"/>
      <c r="H209" s="36"/>
      <c r="I209" s="36"/>
      <c r="J209" s="36"/>
      <c r="K209" s="36"/>
      <c r="L209" s="30"/>
      <c r="M209" s="30"/>
      <c r="N209" s="31"/>
      <c r="O209" s="32" t="str">
        <f ca="1">IF(D209="цвет",SUM(O210:INDIRECT("L"&amp;R209)),IF(SUM(E209:N209)=0,"",SUM(E209:N209)))</f>
        <v/>
      </c>
      <c r="P209" s="5" t="s">
        <v>8</v>
      </c>
      <c r="Q209" s="155">
        <f t="shared" si="6"/>
        <v>874</v>
      </c>
      <c r="R209" s="28">
        <f t="shared" ca="1" si="7"/>
        <v>218</v>
      </c>
      <c r="S209" s="41" t="s">
        <v>8</v>
      </c>
      <c r="T209" s="7"/>
      <c r="U209" s="7"/>
      <c r="V209" s="7"/>
      <c r="W209" s="7"/>
      <c r="X209" s="7"/>
    </row>
    <row r="210" spans="1:24" thickBot="1" x14ac:dyDescent="0.3">
      <c r="B210" s="171"/>
      <c r="C210" s="172"/>
      <c r="D210" s="74" t="s">
        <v>54</v>
      </c>
      <c r="E210" s="30"/>
      <c r="F210" s="36"/>
      <c r="G210" s="36"/>
      <c r="H210" s="36"/>
      <c r="I210" s="36"/>
      <c r="J210" s="36"/>
      <c r="K210" s="36"/>
      <c r="L210" s="30"/>
      <c r="M210" s="30"/>
      <c r="N210" s="31"/>
      <c r="O210" s="32" t="str">
        <f ca="1">IF(D210="цвет",SUM(O211:INDIRECT("L"&amp;R210)),IF(SUM(E210:N210)=0,"",SUM(E210:N210)))</f>
        <v/>
      </c>
      <c r="P210" s="5" t="s">
        <v>8</v>
      </c>
      <c r="Q210" s="155">
        <f t="shared" si="6"/>
        <v>874</v>
      </c>
      <c r="R210" s="28">
        <f t="shared" ca="1" si="7"/>
        <v>218</v>
      </c>
      <c r="S210" s="41" t="s">
        <v>8</v>
      </c>
      <c r="T210" s="7"/>
      <c r="U210" s="7"/>
      <c r="V210" s="7"/>
      <c r="W210" s="7"/>
      <c r="X210" s="7"/>
    </row>
    <row r="211" spans="1:24" thickBot="1" x14ac:dyDescent="0.3">
      <c r="B211" s="171"/>
      <c r="C211" s="172"/>
      <c r="D211" s="74" t="s">
        <v>49</v>
      </c>
      <c r="E211" s="36"/>
      <c r="F211" s="36"/>
      <c r="G211" s="36"/>
      <c r="H211" s="36"/>
      <c r="I211" s="36"/>
      <c r="J211" s="36"/>
      <c r="K211" s="36"/>
      <c r="L211" s="30"/>
      <c r="M211" s="30"/>
      <c r="N211" s="31"/>
      <c r="O211" s="32" t="str">
        <f ca="1">IF(D211="цвет",SUM(O212:INDIRECT("L"&amp;R211)),IF(SUM(E211:N211)=0,"",SUM(E211:N211)))</f>
        <v/>
      </c>
      <c r="P211" s="5" t="s">
        <v>8</v>
      </c>
      <c r="Q211" s="155">
        <f t="shared" si="6"/>
        <v>874</v>
      </c>
      <c r="R211" s="28">
        <f t="shared" ca="1" si="7"/>
        <v>218</v>
      </c>
      <c r="S211" s="41" t="s">
        <v>8</v>
      </c>
      <c r="T211" s="7"/>
      <c r="U211" s="7"/>
      <c r="V211" s="7"/>
      <c r="W211" s="7"/>
      <c r="X211" s="7"/>
    </row>
    <row r="212" spans="1:24" thickBot="1" x14ac:dyDescent="0.3">
      <c r="B212" s="171"/>
      <c r="C212" s="172"/>
      <c r="D212" s="74" t="s">
        <v>52</v>
      </c>
      <c r="E212" s="30"/>
      <c r="F212" s="36"/>
      <c r="G212" s="36"/>
      <c r="H212" s="36"/>
      <c r="I212" s="36"/>
      <c r="J212" s="36"/>
      <c r="K212" s="36"/>
      <c r="L212" s="30"/>
      <c r="M212" s="30"/>
      <c r="N212" s="31"/>
      <c r="O212" s="32" t="str">
        <f ca="1">IF(D212="цвет",SUM(O213:INDIRECT("L"&amp;R212)),IF(SUM(E212:N212)=0,"",SUM(E212:N212)))</f>
        <v/>
      </c>
      <c r="P212" s="5" t="s">
        <v>8</v>
      </c>
      <c r="Q212" s="155">
        <f t="shared" si="6"/>
        <v>874</v>
      </c>
      <c r="R212" s="28">
        <f t="shared" ca="1" si="7"/>
        <v>218</v>
      </c>
      <c r="S212" s="41" t="s">
        <v>8</v>
      </c>
      <c r="T212" s="7"/>
      <c r="U212" s="7"/>
      <c r="V212" s="7"/>
      <c r="W212" s="7"/>
      <c r="X212" s="7"/>
    </row>
    <row r="213" spans="1:24" thickBot="1" x14ac:dyDescent="0.3">
      <c r="B213" s="171"/>
      <c r="C213" s="172"/>
      <c r="D213" s="74" t="s">
        <v>53</v>
      </c>
      <c r="E213" s="36"/>
      <c r="F213" s="36"/>
      <c r="G213" s="36"/>
      <c r="H213" s="36"/>
      <c r="I213" s="36"/>
      <c r="J213" s="36"/>
      <c r="K213" s="36"/>
      <c r="L213" s="30"/>
      <c r="M213" s="30"/>
      <c r="N213" s="31"/>
      <c r="O213" s="32" t="str">
        <f ca="1">IF(D213="цвет",SUM(O214:INDIRECT("L"&amp;R213)),IF(SUM(E213:N213)=0,"",SUM(E213:N213)))</f>
        <v/>
      </c>
      <c r="P213" s="5" t="s">
        <v>8</v>
      </c>
      <c r="Q213" s="155">
        <f t="shared" si="6"/>
        <v>874</v>
      </c>
      <c r="R213" s="28">
        <f t="shared" ca="1" si="7"/>
        <v>218</v>
      </c>
      <c r="S213" s="41" t="s">
        <v>8</v>
      </c>
      <c r="T213" s="7"/>
      <c r="U213" s="7"/>
      <c r="V213" s="7"/>
      <c r="W213" s="7"/>
      <c r="X213" s="7"/>
    </row>
    <row r="214" spans="1:24" thickBot="1" x14ac:dyDescent="0.3">
      <c r="B214" s="171"/>
      <c r="C214" s="172"/>
      <c r="D214" s="74" t="s">
        <v>20</v>
      </c>
      <c r="E214" s="30"/>
      <c r="F214" s="36"/>
      <c r="G214" s="36"/>
      <c r="H214" s="36"/>
      <c r="I214" s="36"/>
      <c r="J214" s="36"/>
      <c r="K214" s="36"/>
      <c r="L214" s="30"/>
      <c r="M214" s="30"/>
      <c r="N214" s="31"/>
      <c r="O214" s="32" t="str">
        <f ca="1">IF(D214="цвет",SUM(O215:INDIRECT("L"&amp;R214)),IF(SUM(E214:N214)=0,"",SUM(E214:N214)))</f>
        <v/>
      </c>
      <c r="P214" s="5" t="s">
        <v>8</v>
      </c>
      <c r="Q214" s="155">
        <f t="shared" si="6"/>
        <v>874</v>
      </c>
      <c r="R214" s="28">
        <f t="shared" ca="1" si="7"/>
        <v>218</v>
      </c>
      <c r="S214" s="41" t="s">
        <v>8</v>
      </c>
      <c r="T214" s="7"/>
      <c r="U214" s="7"/>
      <c r="V214" s="7"/>
      <c r="W214" s="7"/>
      <c r="X214" s="7"/>
    </row>
    <row r="215" spans="1:24" thickBot="1" x14ac:dyDescent="0.3">
      <c r="B215" s="171"/>
      <c r="C215" s="172"/>
      <c r="D215" s="74" t="s">
        <v>97</v>
      </c>
      <c r="E215" s="4"/>
      <c r="F215" s="36"/>
      <c r="G215" s="36"/>
      <c r="H215" s="36"/>
      <c r="I215" s="36"/>
      <c r="J215" s="36"/>
      <c r="K215" s="36"/>
      <c r="L215" s="30"/>
      <c r="M215" s="30"/>
      <c r="N215" s="31"/>
      <c r="O215" s="32" t="str">
        <f ca="1">IF(D215="цвет",SUM(O216:INDIRECT("L"&amp;R215)),IF(SUM(E215:N215)=0,"",SUM(E215:N215)))</f>
        <v/>
      </c>
      <c r="P215" s="5" t="s">
        <v>8</v>
      </c>
      <c r="Q215" s="155">
        <f t="shared" si="6"/>
        <v>874</v>
      </c>
      <c r="R215" s="28">
        <f t="shared" ca="1" si="7"/>
        <v>218</v>
      </c>
      <c r="S215" s="41" t="s">
        <v>8</v>
      </c>
      <c r="T215" s="7"/>
      <c r="U215" s="7"/>
      <c r="V215" s="7"/>
      <c r="W215" s="7"/>
      <c r="X215" s="7"/>
    </row>
    <row r="216" spans="1:24" thickBot="1" x14ac:dyDescent="0.3">
      <c r="B216" s="171"/>
      <c r="C216" s="172"/>
      <c r="D216" s="74" t="s">
        <v>14</v>
      </c>
      <c r="E216" s="36"/>
      <c r="F216" s="36"/>
      <c r="G216" s="36"/>
      <c r="H216" s="36"/>
      <c r="I216" s="36"/>
      <c r="J216" s="36"/>
      <c r="K216" s="36"/>
      <c r="L216" s="30"/>
      <c r="M216" s="30"/>
      <c r="N216" s="31"/>
      <c r="O216" s="32" t="str">
        <f ca="1">IF(D216="цвет",SUM(O217:INDIRECT("L"&amp;R216)),IF(SUM(E216:N216)=0,"",SUM(E216:N216)))</f>
        <v/>
      </c>
      <c r="P216" s="5" t="s">
        <v>8</v>
      </c>
      <c r="Q216" s="155">
        <f t="shared" si="6"/>
        <v>874</v>
      </c>
      <c r="R216" s="28">
        <f t="shared" ca="1" si="7"/>
        <v>218</v>
      </c>
      <c r="S216" s="41" t="s">
        <v>8</v>
      </c>
      <c r="T216" s="7"/>
      <c r="U216" s="7"/>
      <c r="V216" s="7"/>
      <c r="W216" s="7"/>
      <c r="X216" s="7"/>
    </row>
    <row r="217" spans="1:24" ht="75" customHeight="1" thickBot="1" x14ac:dyDescent="0.3">
      <c r="B217" s="171"/>
      <c r="C217" s="53"/>
      <c r="D217" s="168" t="s">
        <v>84</v>
      </c>
      <c r="E217" s="168"/>
      <c r="F217" s="168"/>
      <c r="G217" s="168"/>
      <c r="H217" s="168"/>
      <c r="I217" s="168"/>
      <c r="J217" s="168"/>
      <c r="K217" s="168"/>
      <c r="L217" s="168"/>
      <c r="M217" s="168"/>
      <c r="N217" s="168"/>
      <c r="O217" s="32" t="str">
        <f ca="1">IF(D217="цвет",SUM(O218:INDIRECT("L"&amp;R217)),IF(SUM(E217:N217)=0,"",SUM(E217:N217)))</f>
        <v/>
      </c>
      <c r="P217" s="5" t="s">
        <v>8</v>
      </c>
      <c r="Q217" s="155">
        <f t="shared" si="6"/>
        <v>874</v>
      </c>
      <c r="R217" s="28">
        <f t="shared" ca="1" si="7"/>
        <v>218</v>
      </c>
      <c r="S217" s="41" t="s">
        <v>8</v>
      </c>
      <c r="T217" s="7"/>
      <c r="U217" s="7"/>
      <c r="V217" s="7"/>
      <c r="W217" s="7"/>
      <c r="X217" s="7"/>
    </row>
    <row r="218" spans="1:24" ht="17.25" customHeight="1" thickBot="1" x14ac:dyDescent="0.3">
      <c r="A218" s="42"/>
      <c r="B218" s="71"/>
      <c r="C218" s="72"/>
      <c r="D218" s="167" t="str">
        <f>HYPERLINK("https://miamia.ru/search/index.php?q="&amp;Q218&amp;"&amp;s=Поиск?utm_source=Excel&amp;utm_medium=Nalichie&amp;utm_content="&amp;Q218&amp;"","Посмотреть большую фотографию на сайте")</f>
        <v>Посмотреть большую фотографию на сайте</v>
      </c>
      <c r="E218" s="167"/>
      <c r="F218" s="167"/>
      <c r="G218" s="167"/>
      <c r="H218" s="167"/>
      <c r="I218" s="167"/>
      <c r="J218" s="167"/>
      <c r="K218" s="167"/>
      <c r="L218" s="167"/>
      <c r="M218" s="167"/>
      <c r="N218" s="167"/>
      <c r="O218" s="32" t="str">
        <f ca="1">IF(D218="цвет",SUM(O219:INDIRECT("L"&amp;R218)),IF(SUM(E218:N218)=0,"",SUM(E218:N218)))</f>
        <v/>
      </c>
      <c r="P218" s="5" t="s">
        <v>8</v>
      </c>
      <c r="Q218" s="155">
        <f t="shared" si="6"/>
        <v>874</v>
      </c>
      <c r="R218" s="28">
        <f t="shared" ca="1" si="7"/>
        <v>218</v>
      </c>
      <c r="S218" s="44" t="s">
        <v>8</v>
      </c>
      <c r="T218" s="34"/>
      <c r="U218" s="7"/>
      <c r="V218" s="7"/>
      <c r="W218" s="7"/>
      <c r="X218" s="7"/>
    </row>
    <row r="219" spans="1:24" ht="17.25" thickBot="1" x14ac:dyDescent="0.3">
      <c r="B219" s="170">
        <v>9567</v>
      </c>
      <c r="C219" s="22">
        <v>875</v>
      </c>
      <c r="D219" s="66" t="s">
        <v>2</v>
      </c>
      <c r="E219" s="47" t="s">
        <v>3</v>
      </c>
      <c r="F219" s="47" t="s">
        <v>4</v>
      </c>
      <c r="G219" s="47" t="s">
        <v>5</v>
      </c>
      <c r="H219" s="47"/>
      <c r="I219" s="47"/>
      <c r="J219" s="47"/>
      <c r="K219" s="47"/>
      <c r="L219" s="49"/>
      <c r="M219" s="49"/>
      <c r="N219" s="50"/>
      <c r="O219" s="27">
        <f ca="1">IF(D219="цвет",SUM(O220:INDIRECT("L"&amp;R219)),IF(SUM(E219:N219)=0,"",SUM(E219:N219)))</f>
        <v>0</v>
      </c>
      <c r="P219" s="154">
        <v>127</v>
      </c>
      <c r="Q219" s="155">
        <f t="shared" si="6"/>
        <v>875</v>
      </c>
      <c r="R219" s="156">
        <f t="shared" ca="1" si="7"/>
        <v>231</v>
      </c>
      <c r="S219" s="157">
        <v>50</v>
      </c>
      <c r="T219" s="158">
        <f ca="1">S219*O219</f>
        <v>0</v>
      </c>
      <c r="U219" s="7"/>
      <c r="V219" s="7"/>
      <c r="W219" s="7"/>
      <c r="X219" s="7"/>
    </row>
    <row r="220" spans="1:24" thickBot="1" x14ac:dyDescent="0.3">
      <c r="B220" s="171"/>
      <c r="C220" s="172"/>
      <c r="D220" s="63" t="s">
        <v>16</v>
      </c>
      <c r="E220" s="161"/>
      <c r="F220" s="161"/>
      <c r="G220" s="161"/>
      <c r="H220" s="36"/>
      <c r="I220" s="36"/>
      <c r="J220" s="36"/>
      <c r="K220" s="36"/>
      <c r="L220" s="30"/>
      <c r="M220" s="30"/>
      <c r="N220" s="31"/>
      <c r="O220" s="32" t="str">
        <f ca="1">IF(D220="цвет",SUM(O221:INDIRECT("L"&amp;R220)),IF(SUM(E220:N220)=0,"",SUM(E220:N220)))</f>
        <v/>
      </c>
      <c r="P220" s="5" t="s">
        <v>8</v>
      </c>
      <c r="Q220" s="155">
        <f t="shared" si="6"/>
        <v>875</v>
      </c>
      <c r="R220" s="28">
        <f t="shared" ca="1" si="7"/>
        <v>231</v>
      </c>
      <c r="S220" s="41" t="s">
        <v>8</v>
      </c>
      <c r="T220" s="7"/>
      <c r="U220" s="7"/>
      <c r="V220" s="7"/>
      <c r="W220" s="7"/>
      <c r="X220" s="7"/>
    </row>
    <row r="221" spans="1:24" thickBot="1" x14ac:dyDescent="0.3">
      <c r="B221" s="171"/>
      <c r="C221" s="172"/>
      <c r="D221" s="63" t="s">
        <v>18</v>
      </c>
      <c r="E221" s="161"/>
      <c r="F221" s="161"/>
      <c r="G221" s="161"/>
      <c r="H221" s="36"/>
      <c r="I221" s="36"/>
      <c r="J221" s="36"/>
      <c r="K221" s="36"/>
      <c r="L221" s="30"/>
      <c r="M221" s="30"/>
      <c r="N221" s="31"/>
      <c r="O221" s="32" t="str">
        <f ca="1">IF(D221="цвет",SUM(O222:INDIRECT("L"&amp;R221)),IF(SUM(E221:N221)=0,"",SUM(E221:N221)))</f>
        <v/>
      </c>
      <c r="P221" s="5" t="s">
        <v>8</v>
      </c>
      <c r="Q221" s="155">
        <f t="shared" si="6"/>
        <v>875</v>
      </c>
      <c r="R221" s="28">
        <f t="shared" ca="1" si="7"/>
        <v>231</v>
      </c>
      <c r="S221" s="41" t="s">
        <v>8</v>
      </c>
      <c r="T221" s="7"/>
      <c r="U221" s="7"/>
      <c r="V221" s="7"/>
      <c r="W221" s="7"/>
      <c r="X221" s="7"/>
    </row>
    <row r="222" spans="1:24" thickBot="1" x14ac:dyDescent="0.3">
      <c r="B222" s="171"/>
      <c r="C222" s="166"/>
      <c r="D222" s="63" t="s">
        <v>53</v>
      </c>
      <c r="E222" s="36"/>
      <c r="F222" s="36"/>
      <c r="G222" s="36"/>
      <c r="H222" s="36"/>
      <c r="I222" s="36"/>
      <c r="J222" s="36"/>
      <c r="K222" s="36"/>
      <c r="L222" s="30"/>
      <c r="M222" s="30"/>
      <c r="N222" s="31"/>
      <c r="O222" s="32" t="str">
        <f ca="1">IF(D222="цвет",SUM(O223:INDIRECT("L"&amp;R222)),IF(SUM(E222:N222)=0,"",SUM(E222:N222)))</f>
        <v/>
      </c>
      <c r="P222" s="5" t="s">
        <v>8</v>
      </c>
      <c r="Q222" s="155">
        <f t="shared" si="6"/>
        <v>875</v>
      </c>
      <c r="R222" s="28">
        <f t="shared" ca="1" si="7"/>
        <v>231</v>
      </c>
      <c r="S222" s="41" t="s">
        <v>8</v>
      </c>
      <c r="T222" s="7"/>
      <c r="U222" s="7"/>
      <c r="V222" s="7"/>
      <c r="W222" s="7"/>
      <c r="X222" s="7"/>
    </row>
    <row r="223" spans="1:24" thickBot="1" x14ac:dyDescent="0.3">
      <c r="B223" s="171"/>
      <c r="C223" s="166"/>
      <c r="D223" s="63" t="s">
        <v>97</v>
      </c>
      <c r="E223" s="36"/>
      <c r="F223" s="36"/>
      <c r="G223" s="36"/>
      <c r="H223" s="36"/>
      <c r="I223" s="36"/>
      <c r="J223" s="36"/>
      <c r="K223" s="36"/>
      <c r="L223" s="30"/>
      <c r="M223" s="30"/>
      <c r="N223" s="31"/>
      <c r="O223" s="32" t="str">
        <f ca="1">IF(D223="цвет",SUM(O224:INDIRECT("L"&amp;R223)),IF(SUM(E223:N223)=0,"",SUM(E223:N223)))</f>
        <v/>
      </c>
      <c r="P223" s="5" t="s">
        <v>8</v>
      </c>
      <c r="Q223" s="155">
        <f t="shared" si="6"/>
        <v>875</v>
      </c>
      <c r="R223" s="28">
        <f t="shared" ca="1" si="7"/>
        <v>231</v>
      </c>
      <c r="S223" s="41" t="s">
        <v>8</v>
      </c>
      <c r="T223" s="7"/>
      <c r="U223" s="7"/>
      <c r="V223" s="7"/>
      <c r="W223" s="7"/>
      <c r="X223" s="7"/>
    </row>
    <row r="224" spans="1:24" thickBot="1" x14ac:dyDescent="0.3">
      <c r="B224" s="171"/>
      <c r="C224" s="172"/>
      <c r="D224" s="63" t="s">
        <v>20</v>
      </c>
      <c r="E224" s="161"/>
      <c r="F224" s="161"/>
      <c r="G224" s="161"/>
      <c r="H224" s="36"/>
      <c r="I224" s="36"/>
      <c r="J224" s="36"/>
      <c r="K224" s="36"/>
      <c r="L224" s="30"/>
      <c r="M224" s="30"/>
      <c r="N224" s="31"/>
      <c r="O224" s="32" t="str">
        <f ca="1">IF(D224="цвет",SUM(O225:INDIRECT("L"&amp;R224)),IF(SUM(E224:N224)=0,"",SUM(E224:N224)))</f>
        <v/>
      </c>
      <c r="P224" s="5" t="s">
        <v>8</v>
      </c>
      <c r="Q224" s="155">
        <f t="shared" si="6"/>
        <v>875</v>
      </c>
      <c r="R224" s="28">
        <f t="shared" ca="1" si="7"/>
        <v>231</v>
      </c>
      <c r="S224" s="41" t="s">
        <v>8</v>
      </c>
      <c r="T224" s="7"/>
      <c r="U224" s="7"/>
      <c r="V224" s="7"/>
      <c r="W224" s="7"/>
      <c r="X224" s="7"/>
    </row>
    <row r="225" spans="1:24" thickBot="1" x14ac:dyDescent="0.3">
      <c r="B225" s="171"/>
      <c r="C225" s="172"/>
      <c r="D225" s="63" t="s">
        <v>16</v>
      </c>
      <c r="E225" s="161"/>
      <c r="F225" s="161"/>
      <c r="G225" s="161"/>
      <c r="H225" s="36"/>
      <c r="I225" s="36"/>
      <c r="J225" s="36"/>
      <c r="K225" s="36"/>
      <c r="L225" s="30"/>
      <c r="M225" s="30"/>
      <c r="N225" s="31"/>
      <c r="O225" s="32" t="str">
        <f ca="1">IF(D225="цвет",SUM(O226:INDIRECT("L"&amp;R225)),IF(SUM(E225:N225)=0,"",SUM(E225:N225)))</f>
        <v/>
      </c>
      <c r="P225" s="5" t="s">
        <v>8</v>
      </c>
      <c r="Q225" s="155">
        <f t="shared" si="6"/>
        <v>875</v>
      </c>
      <c r="R225" s="28">
        <f t="shared" ca="1" si="7"/>
        <v>231</v>
      </c>
      <c r="S225" s="41" t="s">
        <v>8</v>
      </c>
      <c r="T225" s="7"/>
      <c r="U225" s="7"/>
      <c r="V225" s="7"/>
      <c r="W225" s="7"/>
      <c r="X225" s="7"/>
    </row>
    <row r="226" spans="1:24" thickBot="1" x14ac:dyDescent="0.3">
      <c r="B226" s="171"/>
      <c r="C226" s="166"/>
      <c r="D226" s="63" t="s">
        <v>18</v>
      </c>
      <c r="E226" s="161"/>
      <c r="F226" s="161"/>
      <c r="G226" s="161"/>
      <c r="H226" s="36"/>
      <c r="I226" s="36"/>
      <c r="J226" s="36"/>
      <c r="K226" s="36"/>
      <c r="L226" s="30"/>
      <c r="M226" s="30"/>
      <c r="N226" s="31"/>
      <c r="O226" s="32" t="str">
        <f ca="1">IF(D226="цвет",SUM(O227:INDIRECT("L"&amp;R226)),IF(SUM(E226:N226)=0,"",SUM(E226:N226)))</f>
        <v/>
      </c>
      <c r="P226" s="5" t="s">
        <v>8</v>
      </c>
      <c r="Q226" s="155">
        <f t="shared" si="6"/>
        <v>875</v>
      </c>
      <c r="R226" s="28">
        <f t="shared" ca="1" si="7"/>
        <v>231</v>
      </c>
      <c r="S226" s="41" t="s">
        <v>8</v>
      </c>
      <c r="T226" s="7"/>
      <c r="U226" s="7"/>
      <c r="V226" s="7"/>
      <c r="W226" s="7"/>
      <c r="X226" s="7"/>
    </row>
    <row r="227" spans="1:24" thickBot="1" x14ac:dyDescent="0.3">
      <c r="B227" s="171"/>
      <c r="C227" s="166"/>
      <c r="D227" s="63" t="s">
        <v>49</v>
      </c>
      <c r="E227" s="161"/>
      <c r="F227" s="161"/>
      <c r="G227" s="161"/>
      <c r="H227" s="36"/>
      <c r="I227" s="36"/>
      <c r="J227" s="36"/>
      <c r="K227" s="36"/>
      <c r="L227" s="30"/>
      <c r="M227" s="30"/>
      <c r="N227" s="31"/>
      <c r="O227" s="32" t="str">
        <f ca="1">IF(D227="цвет",SUM(O228:INDIRECT("L"&amp;R227)),IF(SUM(E227:N227)=0,"",SUM(E227:N227)))</f>
        <v/>
      </c>
      <c r="P227" s="5" t="s">
        <v>8</v>
      </c>
      <c r="Q227" s="155">
        <f t="shared" si="6"/>
        <v>875</v>
      </c>
      <c r="R227" s="28">
        <f t="shared" ca="1" si="7"/>
        <v>231</v>
      </c>
      <c r="S227" s="41" t="s">
        <v>8</v>
      </c>
      <c r="T227" s="7"/>
      <c r="U227" s="7"/>
      <c r="V227" s="7"/>
      <c r="W227" s="7"/>
      <c r="X227" s="7"/>
    </row>
    <row r="228" spans="1:24" thickBot="1" x14ac:dyDescent="0.3">
      <c r="B228" s="171"/>
      <c r="C228" s="172"/>
      <c r="D228" s="63" t="s">
        <v>20</v>
      </c>
      <c r="E228" s="161"/>
      <c r="F228" s="161"/>
      <c r="G228" s="161"/>
      <c r="H228" s="36"/>
      <c r="I228" s="36"/>
      <c r="J228" s="36"/>
      <c r="K228" s="36"/>
      <c r="L228" s="30"/>
      <c r="M228" s="30"/>
      <c r="N228" s="31"/>
      <c r="O228" s="32" t="str">
        <f ca="1">IF(D228="цвет",SUM(O229:INDIRECT("L"&amp;R228)),IF(SUM(E228:N228)=0,"",SUM(E228:N228)))</f>
        <v/>
      </c>
      <c r="P228" s="5" t="s">
        <v>8</v>
      </c>
      <c r="Q228" s="155">
        <f t="shared" si="6"/>
        <v>875</v>
      </c>
      <c r="R228" s="28">
        <f t="shared" ca="1" si="7"/>
        <v>231</v>
      </c>
      <c r="S228" s="41" t="s">
        <v>8</v>
      </c>
      <c r="T228" s="7"/>
      <c r="U228" s="7"/>
      <c r="V228" s="7"/>
      <c r="W228" s="7"/>
      <c r="X228" s="7"/>
    </row>
    <row r="229" spans="1:24" thickBot="1" x14ac:dyDescent="0.3">
      <c r="B229" s="171"/>
      <c r="C229" s="172"/>
      <c r="D229" s="63" t="s">
        <v>14</v>
      </c>
      <c r="E229" s="161"/>
      <c r="F229" s="36"/>
      <c r="G229" s="161"/>
      <c r="H229" s="36"/>
      <c r="I229" s="36"/>
      <c r="J229" s="36"/>
      <c r="K229" s="36"/>
      <c r="L229" s="30"/>
      <c r="M229" s="30"/>
      <c r="N229" s="31"/>
      <c r="O229" s="32" t="str">
        <f ca="1">IF(D229="цвет",SUM(O230:INDIRECT("L"&amp;R229)),IF(SUM(E229:N229)=0,"",SUM(E229:N229)))</f>
        <v/>
      </c>
      <c r="P229" s="5" t="s">
        <v>8</v>
      </c>
      <c r="Q229" s="155">
        <f t="shared" si="6"/>
        <v>875</v>
      </c>
      <c r="R229" s="28">
        <f t="shared" ca="1" si="7"/>
        <v>231</v>
      </c>
      <c r="S229" s="41" t="s">
        <v>8</v>
      </c>
      <c r="T229" s="7"/>
      <c r="U229" s="7"/>
      <c r="V229" s="7"/>
      <c r="W229" s="7"/>
      <c r="X229" s="7"/>
    </row>
    <row r="230" spans="1:24" ht="94.5" customHeight="1" thickBot="1" x14ac:dyDescent="0.3">
      <c r="B230" s="171"/>
      <c r="C230" s="53"/>
      <c r="D230" s="168" t="s">
        <v>83</v>
      </c>
      <c r="E230" s="168"/>
      <c r="F230" s="168"/>
      <c r="G230" s="168"/>
      <c r="H230" s="168"/>
      <c r="I230" s="168"/>
      <c r="J230" s="168"/>
      <c r="K230" s="168"/>
      <c r="L230" s="168"/>
      <c r="M230" s="168"/>
      <c r="N230" s="168"/>
      <c r="O230" s="32" t="str">
        <f ca="1">IF(D230="цвет",SUM(O231:INDIRECT("L"&amp;R230)),IF(SUM(E230:N230)=0,"",SUM(E230:N230)))</f>
        <v/>
      </c>
      <c r="P230" s="5" t="s">
        <v>8</v>
      </c>
      <c r="Q230" s="155">
        <f t="shared" ref="Q230:Q293" si="8">IF(C230&lt;&gt;0,C230,Q229)</f>
        <v>875</v>
      </c>
      <c r="R230" s="28">
        <f t="shared" ref="R230:R293" ca="1" si="9">IF(D230="Посмотреть большую фотографию на сайте",CELL("строка",O230),R231)</f>
        <v>231</v>
      </c>
      <c r="S230" s="41" t="s">
        <v>8</v>
      </c>
      <c r="T230" s="7"/>
      <c r="U230" s="7"/>
      <c r="V230" s="7"/>
      <c r="W230" s="7"/>
      <c r="X230" s="7"/>
    </row>
    <row r="231" spans="1:24" ht="17.25" customHeight="1" thickBot="1" x14ac:dyDescent="0.3">
      <c r="A231" s="42"/>
      <c r="B231" s="71"/>
      <c r="C231" s="72"/>
      <c r="D231" s="167" t="str">
        <f>HYPERLINK("https://miamia.ru/search/index.php?q="&amp;Q231&amp;"&amp;s=Поиск?utm_source=Excel&amp;utm_medium=Nalichie&amp;utm_content="&amp;Q231&amp;"","Посмотреть большую фотографию на сайте")</f>
        <v>Посмотреть большую фотографию на сайте</v>
      </c>
      <c r="E231" s="167"/>
      <c r="F231" s="167"/>
      <c r="G231" s="167"/>
      <c r="H231" s="167"/>
      <c r="I231" s="167"/>
      <c r="J231" s="167"/>
      <c r="K231" s="167"/>
      <c r="L231" s="167"/>
      <c r="M231" s="167"/>
      <c r="N231" s="167"/>
      <c r="O231" s="32" t="str">
        <f ca="1">IF(D231="цвет",SUM(O232:INDIRECT("L"&amp;R231)),IF(SUM(E231:N231)=0,"",SUM(E231:N231)))</f>
        <v/>
      </c>
      <c r="P231" s="5" t="s">
        <v>8</v>
      </c>
      <c r="Q231" s="155">
        <f t="shared" si="8"/>
        <v>875</v>
      </c>
      <c r="R231" s="28">
        <f t="shared" ca="1" si="9"/>
        <v>231</v>
      </c>
      <c r="S231" s="44" t="s">
        <v>8</v>
      </c>
      <c r="T231" s="34"/>
      <c r="U231" s="7"/>
      <c r="V231" s="7"/>
      <c r="W231" s="7"/>
      <c r="X231" s="7"/>
    </row>
    <row r="232" spans="1:24" ht="17.25" thickBot="1" x14ac:dyDescent="0.3">
      <c r="B232" s="170">
        <v>9508</v>
      </c>
      <c r="C232" s="22">
        <v>876</v>
      </c>
      <c r="D232" s="66" t="s">
        <v>2</v>
      </c>
      <c r="E232" s="47" t="s">
        <v>3</v>
      </c>
      <c r="F232" s="47" t="s">
        <v>4</v>
      </c>
      <c r="G232" s="47" t="s">
        <v>5</v>
      </c>
      <c r="H232" s="47"/>
      <c r="I232" s="47"/>
      <c r="J232" s="47"/>
      <c r="K232" s="47"/>
      <c r="L232" s="49"/>
      <c r="M232" s="49"/>
      <c r="N232" s="50"/>
      <c r="O232" s="27">
        <f ca="1">IF(D232="цвет",SUM(O233:INDIRECT("L"&amp;R232)),IF(SUM(E232:N232)=0,"",SUM(E232:N232)))</f>
        <v>0</v>
      </c>
      <c r="P232" s="154">
        <v>127</v>
      </c>
      <c r="Q232" s="155">
        <f t="shared" si="8"/>
        <v>876</v>
      </c>
      <c r="R232" s="156">
        <f t="shared" ca="1" si="9"/>
        <v>240</v>
      </c>
      <c r="S232" s="157">
        <v>50</v>
      </c>
      <c r="T232" s="158">
        <f ca="1">S232*O232</f>
        <v>0</v>
      </c>
      <c r="U232" s="7"/>
      <c r="V232" s="7"/>
      <c r="W232" s="7"/>
      <c r="X232" s="7"/>
    </row>
    <row r="233" spans="1:24" thickBot="1" x14ac:dyDescent="0.3">
      <c r="B233" s="171"/>
      <c r="C233" s="172"/>
      <c r="D233" s="63" t="s">
        <v>48</v>
      </c>
      <c r="E233" s="36"/>
      <c r="F233" s="36"/>
      <c r="G233" s="36"/>
      <c r="H233" s="36"/>
      <c r="I233" s="36"/>
      <c r="J233" s="36"/>
      <c r="K233" s="36"/>
      <c r="L233" s="30"/>
      <c r="M233" s="30"/>
      <c r="N233" s="31"/>
      <c r="O233" s="32" t="str">
        <f ca="1">IF(D233="цвет",SUM(O234:INDIRECT("L"&amp;R233)),IF(SUM(E233:N233)=0,"",SUM(E233:N233)))</f>
        <v/>
      </c>
      <c r="P233" s="5" t="s">
        <v>8</v>
      </c>
      <c r="Q233" s="155">
        <f t="shared" si="8"/>
        <v>876</v>
      </c>
      <c r="R233" s="28">
        <f t="shared" ca="1" si="9"/>
        <v>240</v>
      </c>
      <c r="S233" s="41" t="s">
        <v>8</v>
      </c>
      <c r="T233" s="7"/>
      <c r="U233" s="7"/>
      <c r="V233" s="7"/>
      <c r="W233" s="7"/>
      <c r="X233" s="7"/>
    </row>
    <row r="234" spans="1:24" thickBot="1" x14ac:dyDescent="0.3">
      <c r="B234" s="171"/>
      <c r="C234" s="172"/>
      <c r="D234" s="63" t="s">
        <v>16</v>
      </c>
      <c r="E234" s="36"/>
      <c r="F234" s="4"/>
      <c r="G234" s="4"/>
      <c r="H234" s="36"/>
      <c r="I234" s="36"/>
      <c r="J234" s="36"/>
      <c r="K234" s="36"/>
      <c r="L234" s="30"/>
      <c r="M234" s="30"/>
      <c r="N234" s="31"/>
      <c r="O234" s="32" t="str">
        <f ca="1">IF(D234="цвет",SUM(O235:INDIRECT("L"&amp;R234)),IF(SUM(E234:N234)=0,"",SUM(E234:N234)))</f>
        <v/>
      </c>
      <c r="P234" s="5" t="s">
        <v>8</v>
      </c>
      <c r="Q234" s="155">
        <f t="shared" si="8"/>
        <v>876</v>
      </c>
      <c r="R234" s="28">
        <f t="shared" ca="1" si="9"/>
        <v>240</v>
      </c>
      <c r="S234" s="41" t="s">
        <v>8</v>
      </c>
      <c r="T234" s="7"/>
      <c r="U234" s="7"/>
      <c r="V234" s="7"/>
      <c r="W234" s="7"/>
      <c r="X234" s="7"/>
    </row>
    <row r="235" spans="1:24" thickBot="1" x14ac:dyDescent="0.3">
      <c r="B235" s="171"/>
      <c r="C235" s="172"/>
      <c r="D235" s="63" t="s">
        <v>18</v>
      </c>
      <c r="E235" s="36"/>
      <c r="F235" s="36"/>
      <c r="G235" s="36"/>
      <c r="H235" s="36"/>
      <c r="I235" s="36"/>
      <c r="J235" s="36"/>
      <c r="K235" s="36"/>
      <c r="L235" s="30"/>
      <c r="M235" s="30"/>
      <c r="N235" s="31"/>
      <c r="O235" s="32" t="str">
        <f ca="1">IF(D235="цвет",SUM(O236:INDIRECT("L"&amp;R235)),IF(SUM(E235:N235)=0,"",SUM(E235:N235)))</f>
        <v/>
      </c>
      <c r="P235" s="5" t="s">
        <v>8</v>
      </c>
      <c r="Q235" s="155">
        <f t="shared" si="8"/>
        <v>876</v>
      </c>
      <c r="R235" s="28">
        <f t="shared" ca="1" si="9"/>
        <v>240</v>
      </c>
      <c r="S235" s="41" t="s">
        <v>8</v>
      </c>
      <c r="T235" s="7"/>
      <c r="U235" s="7"/>
      <c r="V235" s="7"/>
      <c r="W235" s="7"/>
      <c r="X235" s="7"/>
    </row>
    <row r="236" spans="1:24" thickBot="1" x14ac:dyDescent="0.3">
      <c r="B236" s="171"/>
      <c r="C236" s="172"/>
      <c r="D236" s="63" t="s">
        <v>49</v>
      </c>
      <c r="E236" s="36"/>
      <c r="F236" s="36"/>
      <c r="G236" s="36"/>
      <c r="H236" s="36"/>
      <c r="I236" s="36"/>
      <c r="J236" s="36"/>
      <c r="K236" s="36"/>
      <c r="L236" s="30"/>
      <c r="M236" s="30"/>
      <c r="N236" s="31"/>
      <c r="O236" s="32" t="str">
        <f ca="1">IF(D236="цвет",SUM(O237:INDIRECT("L"&amp;R236)),IF(SUM(E236:N236)=0,"",SUM(E236:N236)))</f>
        <v/>
      </c>
      <c r="P236" s="5" t="s">
        <v>8</v>
      </c>
      <c r="Q236" s="155">
        <f t="shared" si="8"/>
        <v>876</v>
      </c>
      <c r="R236" s="28">
        <f t="shared" ca="1" si="9"/>
        <v>240</v>
      </c>
      <c r="S236" s="41" t="s">
        <v>8</v>
      </c>
      <c r="T236" s="7"/>
      <c r="U236" s="7"/>
      <c r="V236" s="7"/>
      <c r="W236" s="7"/>
      <c r="X236" s="7"/>
    </row>
    <row r="237" spans="1:24" thickBot="1" x14ac:dyDescent="0.3">
      <c r="B237" s="171"/>
      <c r="C237" s="172"/>
      <c r="D237" s="63" t="s">
        <v>14</v>
      </c>
      <c r="E237" s="4"/>
      <c r="F237" s="36"/>
      <c r="G237" s="36"/>
      <c r="H237" s="36"/>
      <c r="I237" s="36"/>
      <c r="J237" s="36"/>
      <c r="K237" s="36"/>
      <c r="L237" s="30"/>
      <c r="M237" s="30"/>
      <c r="N237" s="31"/>
      <c r="O237" s="32" t="str">
        <f ca="1">IF(D237="цвет",SUM(O238:INDIRECT("L"&amp;R237)),IF(SUM(E237:N237)=0,"",SUM(E237:N237)))</f>
        <v/>
      </c>
      <c r="P237" s="5" t="s">
        <v>8</v>
      </c>
      <c r="Q237" s="155">
        <f t="shared" si="8"/>
        <v>876</v>
      </c>
      <c r="R237" s="28">
        <f t="shared" ca="1" si="9"/>
        <v>240</v>
      </c>
      <c r="S237" s="41" t="s">
        <v>8</v>
      </c>
      <c r="T237" s="7"/>
      <c r="U237" s="7"/>
      <c r="V237" s="7"/>
      <c r="W237" s="7"/>
      <c r="X237" s="7"/>
    </row>
    <row r="238" spans="1:24" thickBot="1" x14ac:dyDescent="0.3">
      <c r="B238" s="171"/>
      <c r="C238" s="172"/>
      <c r="D238" s="63" t="s">
        <v>20</v>
      </c>
      <c r="E238" s="36"/>
      <c r="F238" s="36"/>
      <c r="G238" s="36"/>
      <c r="H238" s="36"/>
      <c r="I238" s="36"/>
      <c r="J238" s="36"/>
      <c r="K238" s="36"/>
      <c r="L238" s="30"/>
      <c r="M238" s="30"/>
      <c r="N238" s="31"/>
      <c r="O238" s="32" t="str">
        <f ca="1">IF(D238="цвет",SUM(O239:INDIRECT("L"&amp;R238)),IF(SUM(E238:N238)=0,"",SUM(E238:N238)))</f>
        <v/>
      </c>
      <c r="P238" s="5" t="s">
        <v>8</v>
      </c>
      <c r="Q238" s="155">
        <f t="shared" si="8"/>
        <v>876</v>
      </c>
      <c r="R238" s="28">
        <f t="shared" ca="1" si="9"/>
        <v>240</v>
      </c>
      <c r="S238" s="41" t="s">
        <v>8</v>
      </c>
      <c r="T238" s="7"/>
      <c r="U238" s="7"/>
      <c r="V238" s="7"/>
      <c r="W238" s="7"/>
      <c r="X238" s="7"/>
    </row>
    <row r="239" spans="1:24" ht="85.5" customHeight="1" thickBot="1" x14ac:dyDescent="0.3">
      <c r="B239" s="171"/>
      <c r="C239" s="53"/>
      <c r="D239" s="174" t="s">
        <v>66</v>
      </c>
      <c r="E239" s="175"/>
      <c r="F239" s="175"/>
      <c r="G239" s="175"/>
      <c r="H239" s="175"/>
      <c r="I239" s="175"/>
      <c r="J239" s="175"/>
      <c r="K239" s="175"/>
      <c r="L239" s="175"/>
      <c r="M239" s="175"/>
      <c r="N239" s="175"/>
      <c r="O239" s="32" t="str">
        <f ca="1">IF(D239="цвет",SUM(O240:INDIRECT("L"&amp;R239)),IF(SUM(E239:N239)=0,"",SUM(E239:N239)))</f>
        <v/>
      </c>
      <c r="P239" s="5" t="s">
        <v>8</v>
      </c>
      <c r="Q239" s="155">
        <f t="shared" si="8"/>
        <v>876</v>
      </c>
      <c r="R239" s="28">
        <f t="shared" ca="1" si="9"/>
        <v>240</v>
      </c>
      <c r="S239" s="41" t="s">
        <v>8</v>
      </c>
      <c r="T239" s="7"/>
      <c r="U239" s="7"/>
      <c r="V239" s="7"/>
      <c r="W239" s="7"/>
      <c r="X239" s="7"/>
    </row>
    <row r="240" spans="1:24" ht="17.25" customHeight="1" thickBot="1" x14ac:dyDescent="0.3">
      <c r="A240" s="42"/>
      <c r="B240" s="71"/>
      <c r="C240" s="72"/>
      <c r="D240" s="167" t="str">
        <f>HYPERLINK("https://miamia.ru/search/index.php?q="&amp;Q240&amp;"&amp;s=Поиск?utm_source=Excel&amp;utm_medium=Nalichie&amp;utm_content="&amp;Q240&amp;"","Посмотреть большую фотографию на сайте")</f>
        <v>Посмотреть большую фотографию на сайте</v>
      </c>
      <c r="E240" s="167"/>
      <c r="F240" s="167"/>
      <c r="G240" s="167"/>
      <c r="H240" s="167"/>
      <c r="I240" s="167"/>
      <c r="J240" s="167"/>
      <c r="K240" s="167"/>
      <c r="L240" s="167"/>
      <c r="M240" s="167"/>
      <c r="N240" s="167"/>
      <c r="O240" s="32" t="str">
        <f ca="1">IF(D240="цвет",SUM(O241:INDIRECT("L"&amp;R240)),IF(SUM(E240:N240)=0,"",SUM(E240:N240)))</f>
        <v/>
      </c>
      <c r="P240" s="5" t="s">
        <v>8</v>
      </c>
      <c r="Q240" s="155">
        <f t="shared" si="8"/>
        <v>876</v>
      </c>
      <c r="R240" s="28">
        <f t="shared" ca="1" si="9"/>
        <v>240</v>
      </c>
      <c r="S240" s="44" t="s">
        <v>8</v>
      </c>
      <c r="T240" s="34"/>
      <c r="U240" s="7"/>
      <c r="V240" s="7"/>
      <c r="W240" s="7"/>
      <c r="X240" s="7"/>
    </row>
    <row r="241" spans="1:24" ht="17.25" thickBot="1" x14ac:dyDescent="0.3">
      <c r="B241" s="170">
        <v>7811</v>
      </c>
      <c r="C241" s="22">
        <v>879</v>
      </c>
      <c r="D241" s="66" t="s">
        <v>2</v>
      </c>
      <c r="E241" s="47" t="s">
        <v>5</v>
      </c>
      <c r="F241" s="47" t="s">
        <v>6</v>
      </c>
      <c r="G241" s="47" t="s">
        <v>7</v>
      </c>
      <c r="H241" s="47"/>
      <c r="I241" s="47"/>
      <c r="J241" s="47"/>
      <c r="K241" s="47"/>
      <c r="L241" s="49"/>
      <c r="M241" s="49"/>
      <c r="N241" s="50"/>
      <c r="O241" s="27">
        <f ca="1">IF(D241="цвет",SUM(O242:INDIRECT("L"&amp;R241)),IF(SUM(E241:N241)=0,"",SUM(E241:N241)))</f>
        <v>0</v>
      </c>
      <c r="P241" s="154">
        <v>385</v>
      </c>
      <c r="Q241" s="155">
        <f t="shared" si="8"/>
        <v>879</v>
      </c>
      <c r="R241" s="156">
        <f t="shared" ca="1" si="9"/>
        <v>245</v>
      </c>
      <c r="S241" s="157">
        <v>90</v>
      </c>
      <c r="T241" s="158">
        <f ca="1">S241*O241</f>
        <v>0</v>
      </c>
      <c r="U241" s="7"/>
      <c r="V241" s="7"/>
      <c r="W241" s="7"/>
      <c r="X241" s="7"/>
    </row>
    <row r="242" spans="1:24" thickBot="1" x14ac:dyDescent="0.3">
      <c r="B242" s="171"/>
      <c r="C242" s="172"/>
      <c r="D242" s="63" t="s">
        <v>16</v>
      </c>
      <c r="E242" s="2"/>
      <c r="F242" s="2"/>
      <c r="G242" s="30"/>
      <c r="H242" s="36"/>
      <c r="I242" s="36"/>
      <c r="J242" s="36"/>
      <c r="K242" s="36"/>
      <c r="L242" s="30"/>
      <c r="M242" s="30"/>
      <c r="N242" s="31"/>
      <c r="O242" s="32" t="str">
        <f ca="1">IF(D242="цвет",SUM(O243:INDIRECT("L"&amp;R242)),IF(SUM(E242:N242)=0,"",SUM(E242:N242)))</f>
        <v/>
      </c>
      <c r="P242" s="5" t="s">
        <v>8</v>
      </c>
      <c r="Q242" s="155">
        <f t="shared" si="8"/>
        <v>879</v>
      </c>
      <c r="R242" s="28">
        <f t="shared" ca="1" si="9"/>
        <v>245</v>
      </c>
      <c r="S242" s="41" t="s">
        <v>8</v>
      </c>
      <c r="T242" s="7"/>
      <c r="U242" s="7"/>
      <c r="V242" s="7"/>
      <c r="W242" s="7"/>
      <c r="X242" s="7"/>
    </row>
    <row r="243" spans="1:24" thickBot="1" x14ac:dyDescent="0.3">
      <c r="B243" s="171"/>
      <c r="C243" s="172"/>
      <c r="D243" s="63" t="s">
        <v>14</v>
      </c>
      <c r="E243" s="2"/>
      <c r="F243" s="30"/>
      <c r="G243" s="30"/>
      <c r="H243" s="36"/>
      <c r="I243" s="36"/>
      <c r="J243" s="36"/>
      <c r="K243" s="36"/>
      <c r="L243" s="30"/>
      <c r="M243" s="30"/>
      <c r="N243" s="31"/>
      <c r="O243" s="32" t="str">
        <f ca="1">IF(D243="цвет",SUM(O244:INDIRECT("L"&amp;R243)),IF(SUM(E243:N243)=0,"",SUM(E243:N243)))</f>
        <v/>
      </c>
      <c r="P243" s="5" t="s">
        <v>8</v>
      </c>
      <c r="Q243" s="155">
        <f t="shared" si="8"/>
        <v>879</v>
      </c>
      <c r="R243" s="28">
        <f t="shared" ca="1" si="9"/>
        <v>245</v>
      </c>
      <c r="S243" s="41" t="s">
        <v>8</v>
      </c>
      <c r="T243" s="7"/>
      <c r="U243" s="7"/>
      <c r="V243" s="7"/>
      <c r="W243" s="7"/>
      <c r="X243" s="7"/>
    </row>
    <row r="244" spans="1:24" ht="117.6" customHeight="1" thickBot="1" x14ac:dyDescent="0.3">
      <c r="B244" s="171"/>
      <c r="C244" s="22"/>
      <c r="D244" s="168" t="s">
        <v>67</v>
      </c>
      <c r="E244" s="168"/>
      <c r="F244" s="168"/>
      <c r="G244" s="168"/>
      <c r="H244" s="168"/>
      <c r="I244" s="168"/>
      <c r="J244" s="168"/>
      <c r="K244" s="168"/>
      <c r="L244" s="168"/>
      <c r="M244" s="168"/>
      <c r="N244" s="168"/>
      <c r="O244" s="32" t="str">
        <f ca="1">IF(D244="цвет",SUM(O245:INDIRECT("L"&amp;R244)),IF(SUM(E244:N244)=0,"",SUM(E244:N244)))</f>
        <v/>
      </c>
      <c r="P244" s="5" t="s">
        <v>8</v>
      </c>
      <c r="Q244" s="155">
        <f t="shared" si="8"/>
        <v>879</v>
      </c>
      <c r="R244" s="28">
        <f t="shared" ca="1" si="9"/>
        <v>245</v>
      </c>
      <c r="S244" s="41" t="s">
        <v>8</v>
      </c>
      <c r="T244" s="7"/>
      <c r="U244" s="7"/>
      <c r="V244" s="7"/>
      <c r="W244" s="7"/>
      <c r="X244" s="7"/>
    </row>
    <row r="245" spans="1:24" ht="17.25" customHeight="1" thickBot="1" x14ac:dyDescent="0.3">
      <c r="A245" s="42"/>
      <c r="B245" s="71"/>
      <c r="C245" s="72"/>
      <c r="D245" s="167" t="str">
        <f>HYPERLINK("https://miamia.ru/search/index.php?q="&amp;Q245&amp;"&amp;s=Поиск?utm_source=Excel&amp;utm_medium=Nalichie&amp;utm_content="&amp;Q245&amp;"","Посмотреть большую фотографию на сайте")</f>
        <v>Посмотреть большую фотографию на сайте</v>
      </c>
      <c r="E245" s="167"/>
      <c r="F245" s="167"/>
      <c r="G245" s="167"/>
      <c r="H245" s="167"/>
      <c r="I245" s="167"/>
      <c r="J245" s="167"/>
      <c r="K245" s="167"/>
      <c r="L245" s="167"/>
      <c r="M245" s="167"/>
      <c r="N245" s="167"/>
      <c r="O245" s="32" t="str">
        <f ca="1">IF(D245="цвет",SUM(O246:INDIRECT("L"&amp;R245)),IF(SUM(E245:N245)=0,"",SUM(E245:N245)))</f>
        <v/>
      </c>
      <c r="P245" s="5" t="s">
        <v>8</v>
      </c>
      <c r="Q245" s="155">
        <f t="shared" si="8"/>
        <v>879</v>
      </c>
      <c r="R245" s="28">
        <f t="shared" ca="1" si="9"/>
        <v>245</v>
      </c>
      <c r="S245" s="44" t="s">
        <v>8</v>
      </c>
      <c r="T245" s="34"/>
      <c r="U245" s="7"/>
      <c r="V245" s="7"/>
      <c r="W245" s="7"/>
      <c r="X245" s="7"/>
    </row>
    <row r="246" spans="1:24" ht="17.25" thickBot="1" x14ac:dyDescent="0.3">
      <c r="B246" s="170">
        <v>7810</v>
      </c>
      <c r="C246" s="22">
        <v>880</v>
      </c>
      <c r="D246" s="66" t="s">
        <v>2</v>
      </c>
      <c r="E246" s="47" t="s">
        <v>7</v>
      </c>
      <c r="F246" s="47" t="s">
        <v>11</v>
      </c>
      <c r="G246" s="47" t="s">
        <v>12</v>
      </c>
      <c r="H246" s="47"/>
      <c r="I246" s="47"/>
      <c r="J246" s="47"/>
      <c r="K246" s="47"/>
      <c r="L246" s="49"/>
      <c r="M246" s="49"/>
      <c r="N246" s="50"/>
      <c r="O246" s="27">
        <f ca="1">IF(D246="цвет",SUM(O247:INDIRECT("L"&amp;R246)),IF(SUM(E246:N246)=0,"",SUM(E246:N246)))</f>
        <v>0</v>
      </c>
      <c r="P246" s="154">
        <v>514</v>
      </c>
      <c r="Q246" s="155">
        <f t="shared" si="8"/>
        <v>880</v>
      </c>
      <c r="R246" s="156">
        <f t="shared" ca="1" si="9"/>
        <v>250</v>
      </c>
      <c r="S246" s="157">
        <v>90</v>
      </c>
      <c r="T246" s="158">
        <f ca="1">S246*O246</f>
        <v>0</v>
      </c>
      <c r="U246" s="7"/>
      <c r="V246" s="7"/>
      <c r="W246" s="7"/>
      <c r="X246" s="7"/>
    </row>
    <row r="247" spans="1:24" thickBot="1" x14ac:dyDescent="0.3">
      <c r="B247" s="171"/>
      <c r="C247" s="172"/>
      <c r="D247" s="63" t="s">
        <v>16</v>
      </c>
      <c r="E247" s="30"/>
      <c r="F247" s="30"/>
      <c r="G247" s="36"/>
      <c r="H247" s="36"/>
      <c r="I247" s="36"/>
      <c r="J247" s="36"/>
      <c r="K247" s="36"/>
      <c r="L247" s="30"/>
      <c r="M247" s="30"/>
      <c r="N247" s="31"/>
      <c r="O247" s="32" t="str">
        <f ca="1">IF(D247="цвет",SUM(O248:INDIRECT("L"&amp;R247)),IF(SUM(E247:N247)=0,"",SUM(E247:N247)))</f>
        <v/>
      </c>
      <c r="P247" s="5" t="s">
        <v>8</v>
      </c>
      <c r="Q247" s="155">
        <f t="shared" si="8"/>
        <v>880</v>
      </c>
      <c r="R247" s="28">
        <f t="shared" ca="1" si="9"/>
        <v>250</v>
      </c>
      <c r="S247" s="41" t="s">
        <v>8</v>
      </c>
      <c r="T247" s="7"/>
      <c r="U247" s="7"/>
      <c r="V247" s="7"/>
      <c r="W247" s="7"/>
      <c r="X247" s="7"/>
    </row>
    <row r="248" spans="1:24" thickBot="1" x14ac:dyDescent="0.3">
      <c r="B248" s="171"/>
      <c r="C248" s="172"/>
      <c r="D248" s="63" t="s">
        <v>14</v>
      </c>
      <c r="E248" s="30"/>
      <c r="F248" s="2"/>
      <c r="G248" s="36"/>
      <c r="H248" s="36"/>
      <c r="I248" s="36"/>
      <c r="J248" s="36"/>
      <c r="K248" s="36"/>
      <c r="L248" s="30"/>
      <c r="M248" s="30"/>
      <c r="N248" s="31"/>
      <c r="O248" s="32" t="str">
        <f ca="1">IF(D248="цвет",SUM(O249:INDIRECT("L"&amp;R248)),IF(SUM(E248:N248)=0,"",SUM(E248:N248)))</f>
        <v/>
      </c>
      <c r="P248" s="5" t="s">
        <v>8</v>
      </c>
      <c r="Q248" s="155">
        <f t="shared" si="8"/>
        <v>880</v>
      </c>
      <c r="R248" s="28">
        <f t="shared" ca="1" si="9"/>
        <v>250</v>
      </c>
      <c r="S248" s="41" t="s">
        <v>8</v>
      </c>
      <c r="T248" s="7"/>
      <c r="U248" s="7"/>
      <c r="V248" s="7"/>
      <c r="W248" s="7"/>
      <c r="X248" s="7"/>
    </row>
    <row r="249" spans="1:24" ht="121.5" customHeight="1" thickBot="1" x14ac:dyDescent="0.3">
      <c r="B249" s="171"/>
      <c r="C249" s="22"/>
      <c r="D249" s="168" t="s">
        <v>68</v>
      </c>
      <c r="E249" s="168"/>
      <c r="F249" s="168"/>
      <c r="G249" s="168"/>
      <c r="H249" s="168"/>
      <c r="I249" s="168"/>
      <c r="J249" s="168"/>
      <c r="K249" s="168"/>
      <c r="L249" s="168"/>
      <c r="M249" s="168"/>
      <c r="N249" s="168"/>
      <c r="O249" s="32" t="str">
        <f ca="1">IF(D249="цвет",SUM(O250:INDIRECT("L"&amp;R249)),IF(SUM(E249:N249)=0,"",SUM(E249:N249)))</f>
        <v/>
      </c>
      <c r="P249" s="5" t="s">
        <v>8</v>
      </c>
      <c r="Q249" s="155">
        <f t="shared" si="8"/>
        <v>880</v>
      </c>
      <c r="R249" s="28">
        <f t="shared" ca="1" si="9"/>
        <v>250</v>
      </c>
      <c r="S249" s="41" t="s">
        <v>8</v>
      </c>
      <c r="T249" s="7"/>
      <c r="U249" s="7"/>
      <c r="V249" s="7"/>
      <c r="W249" s="7"/>
      <c r="X249" s="7"/>
    </row>
    <row r="250" spans="1:24" ht="17.25" customHeight="1" thickBot="1" x14ac:dyDescent="0.3">
      <c r="A250" s="42"/>
      <c r="B250" s="71"/>
      <c r="C250" s="72"/>
      <c r="D250" s="167" t="str">
        <f>HYPERLINK("https://miamia.ru/search/index.php?q="&amp;Q250&amp;"&amp;s=Поиск?utm_source=Excel&amp;utm_medium=Nalichie&amp;utm_content="&amp;Q250&amp;"","Посмотреть большую фотографию на сайте")</f>
        <v>Посмотреть большую фотографию на сайте</v>
      </c>
      <c r="E250" s="167"/>
      <c r="F250" s="167"/>
      <c r="G250" s="167"/>
      <c r="H250" s="167"/>
      <c r="I250" s="167"/>
      <c r="J250" s="167"/>
      <c r="K250" s="167"/>
      <c r="L250" s="167"/>
      <c r="M250" s="167"/>
      <c r="N250" s="167"/>
      <c r="O250" s="32" t="str">
        <f ca="1">IF(D250="цвет",SUM(O251:INDIRECT("L"&amp;R250)),IF(SUM(E250:N250)=0,"",SUM(E250:N250)))</f>
        <v/>
      </c>
      <c r="P250" s="5" t="s">
        <v>8</v>
      </c>
      <c r="Q250" s="155">
        <f t="shared" si="8"/>
        <v>880</v>
      </c>
      <c r="R250" s="28">
        <f t="shared" ca="1" si="9"/>
        <v>250</v>
      </c>
      <c r="S250" s="44" t="s">
        <v>8</v>
      </c>
      <c r="T250" s="34"/>
      <c r="U250" s="7"/>
      <c r="V250" s="7"/>
      <c r="W250" s="7"/>
      <c r="X250" s="7"/>
    </row>
    <row r="251" spans="1:24" ht="17.25" thickBot="1" x14ac:dyDescent="0.3">
      <c r="B251" s="170">
        <v>8854</v>
      </c>
      <c r="C251" s="22">
        <v>881</v>
      </c>
      <c r="D251" s="66" t="s">
        <v>2</v>
      </c>
      <c r="E251" s="47" t="s">
        <v>4</v>
      </c>
      <c r="F251" s="47" t="s">
        <v>5</v>
      </c>
      <c r="G251" s="47" t="s">
        <v>6</v>
      </c>
      <c r="H251" s="47"/>
      <c r="I251" s="47"/>
      <c r="J251" s="47"/>
      <c r="K251" s="47"/>
      <c r="L251" s="49"/>
      <c r="M251" s="49"/>
      <c r="N251" s="50"/>
      <c r="O251" s="27">
        <f ca="1">IF(D251="цвет",SUM(O252:INDIRECT("L"&amp;R251)),IF(SUM(E251:N251)=0,"",SUM(E251:N251)))</f>
        <v>0</v>
      </c>
      <c r="P251" s="154">
        <v>514</v>
      </c>
      <c r="Q251" s="155">
        <f t="shared" si="8"/>
        <v>881</v>
      </c>
      <c r="R251" s="156">
        <f t="shared" ca="1" si="9"/>
        <v>255</v>
      </c>
      <c r="S251" s="157">
        <v>150</v>
      </c>
      <c r="T251" s="158">
        <f ca="1">S251*O251</f>
        <v>0</v>
      </c>
      <c r="U251" s="7"/>
      <c r="V251" s="7"/>
      <c r="W251" s="7"/>
      <c r="X251" s="7"/>
    </row>
    <row r="252" spans="1:24" thickBot="1" x14ac:dyDescent="0.3">
      <c r="B252" s="171"/>
      <c r="C252" s="172"/>
      <c r="D252" s="63" t="s">
        <v>16</v>
      </c>
      <c r="E252" s="30"/>
      <c r="F252" s="30"/>
      <c r="G252" s="30"/>
      <c r="H252" s="36"/>
      <c r="I252" s="36"/>
      <c r="J252" s="36"/>
      <c r="K252" s="36"/>
      <c r="L252" s="30"/>
      <c r="M252" s="30"/>
      <c r="N252" s="31"/>
      <c r="O252" s="32" t="str">
        <f ca="1">IF(D252="цвет",SUM(O253:INDIRECT("L"&amp;R252)),IF(SUM(E252:N252)=0,"",SUM(E252:N252)))</f>
        <v/>
      </c>
      <c r="P252" s="5" t="s">
        <v>8</v>
      </c>
      <c r="Q252" s="155">
        <f t="shared" si="8"/>
        <v>881</v>
      </c>
      <c r="R252" s="28">
        <f t="shared" ca="1" si="9"/>
        <v>255</v>
      </c>
      <c r="S252" s="41" t="s">
        <v>8</v>
      </c>
      <c r="T252" s="7"/>
      <c r="U252" s="7"/>
      <c r="V252" s="7"/>
      <c r="W252" s="7"/>
      <c r="X252" s="7"/>
    </row>
    <row r="253" spans="1:24" thickBot="1" x14ac:dyDescent="0.3">
      <c r="B253" s="171"/>
      <c r="C253" s="172"/>
      <c r="D253" s="63" t="s">
        <v>14</v>
      </c>
      <c r="E253" s="3"/>
      <c r="F253" s="36"/>
      <c r="G253" s="36"/>
      <c r="H253" s="36"/>
      <c r="I253" s="36"/>
      <c r="J253" s="36"/>
      <c r="K253" s="36"/>
      <c r="L253" s="30"/>
      <c r="M253" s="30"/>
      <c r="N253" s="31"/>
      <c r="O253" s="32" t="str">
        <f ca="1">IF(D253="цвет",SUM(O254:INDIRECT("L"&amp;R253)),IF(SUM(E253:N253)=0,"",SUM(E253:N253)))</f>
        <v/>
      </c>
      <c r="P253" s="5" t="s">
        <v>8</v>
      </c>
      <c r="Q253" s="155">
        <f t="shared" si="8"/>
        <v>881</v>
      </c>
      <c r="R253" s="28">
        <f t="shared" ca="1" si="9"/>
        <v>255</v>
      </c>
      <c r="S253" s="41" t="s">
        <v>8</v>
      </c>
      <c r="T253" s="7"/>
      <c r="U253" s="7"/>
      <c r="V253" s="7"/>
      <c r="W253" s="7"/>
      <c r="X253" s="7"/>
    </row>
    <row r="254" spans="1:24" ht="117.6" customHeight="1" thickBot="1" x14ac:dyDescent="0.3">
      <c r="B254" s="171"/>
      <c r="C254" s="22"/>
      <c r="D254" s="168" t="s">
        <v>93</v>
      </c>
      <c r="E254" s="168"/>
      <c r="F254" s="168"/>
      <c r="G254" s="168"/>
      <c r="H254" s="168"/>
      <c r="I254" s="168"/>
      <c r="J254" s="168"/>
      <c r="K254" s="168"/>
      <c r="L254" s="168"/>
      <c r="M254" s="168"/>
      <c r="N254" s="168"/>
      <c r="O254" s="32" t="str">
        <f ca="1">IF(D254="цвет",SUM(O255:INDIRECT("L"&amp;R254)),IF(SUM(E254:N254)=0,"",SUM(E254:N254)))</f>
        <v/>
      </c>
      <c r="P254" s="5" t="s">
        <v>8</v>
      </c>
      <c r="Q254" s="155">
        <f t="shared" si="8"/>
        <v>881</v>
      </c>
      <c r="R254" s="28">
        <f t="shared" ca="1" si="9"/>
        <v>255</v>
      </c>
      <c r="S254" s="41" t="s">
        <v>8</v>
      </c>
      <c r="T254" s="7"/>
      <c r="U254" s="7"/>
      <c r="V254" s="7"/>
      <c r="W254" s="7"/>
      <c r="X254" s="7"/>
    </row>
    <row r="255" spans="1:24" ht="17.25" customHeight="1" thickBot="1" x14ac:dyDescent="0.3">
      <c r="A255" s="42"/>
      <c r="B255" s="71"/>
      <c r="C255" s="72"/>
      <c r="D255" s="167" t="str">
        <f>HYPERLINK("https://miamia.ru/search/index.php?q="&amp;Q255&amp;"&amp;s=Поиск?utm_source=Excel&amp;utm_medium=Nalichie&amp;utm_content="&amp;Q255&amp;"","Посмотреть большую фотографию на сайте")</f>
        <v>Посмотреть большую фотографию на сайте</v>
      </c>
      <c r="E255" s="167"/>
      <c r="F255" s="167"/>
      <c r="G255" s="167"/>
      <c r="H255" s="167"/>
      <c r="I255" s="167"/>
      <c r="J255" s="167"/>
      <c r="K255" s="167"/>
      <c r="L255" s="167"/>
      <c r="M255" s="167"/>
      <c r="N255" s="167"/>
      <c r="O255" s="32" t="str">
        <f ca="1">IF(D255="цвет",SUM(O256:INDIRECT("L"&amp;R255)),IF(SUM(E255:N255)=0,"",SUM(E255:N255)))</f>
        <v/>
      </c>
      <c r="P255" s="5" t="s">
        <v>8</v>
      </c>
      <c r="Q255" s="155">
        <f t="shared" si="8"/>
        <v>881</v>
      </c>
      <c r="R255" s="28">
        <f t="shared" ca="1" si="9"/>
        <v>255</v>
      </c>
      <c r="S255" s="44" t="s">
        <v>8</v>
      </c>
      <c r="T255" s="34"/>
      <c r="U255" s="7"/>
      <c r="V255" s="7"/>
      <c r="W255" s="7"/>
      <c r="X255" s="7"/>
    </row>
    <row r="256" spans="1:24" ht="17.25" thickBot="1" x14ac:dyDescent="0.3">
      <c r="B256" s="170">
        <v>8802</v>
      </c>
      <c r="C256" s="22">
        <v>882</v>
      </c>
      <c r="D256" s="89" t="s">
        <v>2</v>
      </c>
      <c r="E256" s="90" t="s">
        <v>4</v>
      </c>
      <c r="F256" s="90" t="s">
        <v>5</v>
      </c>
      <c r="G256" s="90" t="s">
        <v>6</v>
      </c>
      <c r="H256" s="90"/>
      <c r="I256" s="90"/>
      <c r="J256" s="90"/>
      <c r="K256" s="90"/>
      <c r="L256" s="91"/>
      <c r="M256" s="91"/>
      <c r="N256" s="92"/>
      <c r="O256" s="27">
        <f ca="1">IF(D256="цвет",SUM(O257:INDIRECT("L"&amp;R256)),IF(SUM(E256:N256)=0,"",SUM(E256:N256)))</f>
        <v>0</v>
      </c>
      <c r="P256" s="154">
        <v>773</v>
      </c>
      <c r="Q256" s="155">
        <f t="shared" si="8"/>
        <v>882</v>
      </c>
      <c r="R256" s="156">
        <f t="shared" ca="1" si="9"/>
        <v>260</v>
      </c>
      <c r="S256" s="157">
        <v>150</v>
      </c>
      <c r="T256" s="158">
        <f ca="1">S256*O256</f>
        <v>0</v>
      </c>
      <c r="U256" s="7"/>
      <c r="V256" s="7"/>
      <c r="W256" s="7"/>
      <c r="X256" s="7"/>
    </row>
    <row r="257" spans="1:24" thickBot="1" x14ac:dyDescent="0.3">
      <c r="B257" s="171"/>
      <c r="C257" s="172"/>
      <c r="D257" s="74" t="s">
        <v>16</v>
      </c>
      <c r="E257" s="2"/>
      <c r="F257" s="30"/>
      <c r="G257" s="2"/>
      <c r="H257" s="36"/>
      <c r="I257" s="36"/>
      <c r="J257" s="36"/>
      <c r="K257" s="36"/>
      <c r="L257" s="30"/>
      <c r="M257" s="30"/>
      <c r="N257" s="31"/>
      <c r="O257" s="32" t="str">
        <f ca="1">IF(D257="цвет",SUM(O258:INDIRECT("L"&amp;R257)),IF(SUM(E257:N257)=0,"",SUM(E257:N257)))</f>
        <v/>
      </c>
      <c r="P257" s="5" t="s">
        <v>8</v>
      </c>
      <c r="Q257" s="155">
        <f t="shared" si="8"/>
        <v>882</v>
      </c>
      <c r="R257" s="28">
        <f t="shared" ca="1" si="9"/>
        <v>260</v>
      </c>
      <c r="S257" s="41" t="s">
        <v>8</v>
      </c>
      <c r="T257" s="7"/>
      <c r="U257" s="7"/>
      <c r="V257" s="7"/>
      <c r="W257" s="7"/>
      <c r="X257" s="7"/>
    </row>
    <row r="258" spans="1:24" thickBot="1" x14ac:dyDescent="0.3">
      <c r="B258" s="171"/>
      <c r="C258" s="172"/>
      <c r="D258" s="74" t="s">
        <v>14</v>
      </c>
      <c r="E258" s="2"/>
      <c r="F258" s="30"/>
      <c r="G258" s="2"/>
      <c r="H258" s="36"/>
      <c r="I258" s="36"/>
      <c r="J258" s="36"/>
      <c r="K258" s="36"/>
      <c r="L258" s="30"/>
      <c r="M258" s="30"/>
      <c r="N258" s="31"/>
      <c r="O258" s="32" t="str">
        <f ca="1">IF(D258="цвет",SUM(O259:INDIRECT("L"&amp;R258)),IF(SUM(E258:N258)=0,"",SUM(E258:N258)))</f>
        <v/>
      </c>
      <c r="P258" s="5" t="s">
        <v>8</v>
      </c>
      <c r="Q258" s="155">
        <f t="shared" si="8"/>
        <v>882</v>
      </c>
      <c r="R258" s="28">
        <f t="shared" ca="1" si="9"/>
        <v>260</v>
      </c>
      <c r="S258" s="41" t="s">
        <v>8</v>
      </c>
      <c r="T258" s="7"/>
      <c r="U258" s="7"/>
      <c r="V258" s="7"/>
      <c r="W258" s="7"/>
      <c r="X258" s="7"/>
    </row>
    <row r="259" spans="1:24" ht="117.6" customHeight="1" thickBot="1" x14ac:dyDescent="0.3">
      <c r="B259" s="171"/>
      <c r="C259" s="22"/>
      <c r="D259" s="168" t="s">
        <v>94</v>
      </c>
      <c r="E259" s="168"/>
      <c r="F259" s="168"/>
      <c r="G259" s="168"/>
      <c r="H259" s="168"/>
      <c r="I259" s="168"/>
      <c r="J259" s="168"/>
      <c r="K259" s="168"/>
      <c r="L259" s="168"/>
      <c r="M259" s="168"/>
      <c r="N259" s="168"/>
      <c r="O259" s="32" t="str">
        <f ca="1">IF(D259="цвет",SUM(O260:INDIRECT("L"&amp;R259)),IF(SUM(E259:N259)=0,"",SUM(E259:N259)))</f>
        <v/>
      </c>
      <c r="P259" s="5" t="s">
        <v>8</v>
      </c>
      <c r="Q259" s="155">
        <f t="shared" si="8"/>
        <v>882</v>
      </c>
      <c r="R259" s="28">
        <f t="shared" ca="1" si="9"/>
        <v>260</v>
      </c>
      <c r="S259" s="41" t="s">
        <v>8</v>
      </c>
      <c r="T259" s="7"/>
      <c r="U259" s="7"/>
      <c r="V259" s="7"/>
      <c r="W259" s="7"/>
      <c r="X259" s="7"/>
    </row>
    <row r="260" spans="1:24" ht="17.25" customHeight="1" thickBot="1" x14ac:dyDescent="0.3">
      <c r="A260" s="42"/>
      <c r="B260" s="71"/>
      <c r="C260" s="72"/>
      <c r="D260" s="167" t="str">
        <f>HYPERLINK("https://miamia.ru/search/index.php?q="&amp;Q260&amp;"&amp;s=Поиск?utm_source=Excel&amp;utm_medium=Nalichie&amp;utm_content="&amp;Q260&amp;"","Посмотреть большую фотографию на сайте")</f>
        <v>Посмотреть большую фотографию на сайте</v>
      </c>
      <c r="E260" s="167"/>
      <c r="F260" s="167"/>
      <c r="G260" s="167"/>
      <c r="H260" s="167"/>
      <c r="I260" s="167"/>
      <c r="J260" s="167"/>
      <c r="K260" s="167"/>
      <c r="L260" s="167"/>
      <c r="M260" s="167"/>
      <c r="N260" s="167"/>
      <c r="O260" s="32" t="str">
        <f ca="1">IF(D260="цвет",SUM(O261:INDIRECT("L"&amp;R260)),IF(SUM(E260:N260)=0,"",SUM(E260:N260)))</f>
        <v/>
      </c>
      <c r="P260" s="5" t="s">
        <v>8</v>
      </c>
      <c r="Q260" s="155">
        <f t="shared" si="8"/>
        <v>882</v>
      </c>
      <c r="R260" s="28">
        <f t="shared" ca="1" si="9"/>
        <v>260</v>
      </c>
      <c r="S260" s="44" t="s">
        <v>8</v>
      </c>
      <c r="T260" s="34"/>
      <c r="U260" s="7"/>
      <c r="V260" s="7"/>
      <c r="W260" s="7"/>
      <c r="X260" s="7"/>
    </row>
    <row r="261" spans="1:24" ht="17.25" thickBot="1" x14ac:dyDescent="0.3">
      <c r="B261" s="170">
        <v>8806</v>
      </c>
      <c r="C261" s="22">
        <v>883</v>
      </c>
      <c r="D261" s="66" t="s">
        <v>2</v>
      </c>
      <c r="E261" s="47" t="s">
        <v>3</v>
      </c>
      <c r="F261" s="47" t="s">
        <v>4</v>
      </c>
      <c r="G261" s="47" t="s">
        <v>5</v>
      </c>
      <c r="H261" s="47" t="s">
        <v>6</v>
      </c>
      <c r="I261" s="47" t="s">
        <v>7</v>
      </c>
      <c r="J261" s="47"/>
      <c r="K261" s="47"/>
      <c r="L261" s="49"/>
      <c r="M261" s="49"/>
      <c r="N261" s="50"/>
      <c r="O261" s="27">
        <f ca="1">IF(D261="цвет",SUM(O262:INDIRECT("L"&amp;R261)),IF(SUM(E261:N261)=0,"",SUM(E261:N261)))</f>
        <v>0</v>
      </c>
      <c r="P261" s="154">
        <v>773</v>
      </c>
      <c r="Q261" s="155">
        <f t="shared" si="8"/>
        <v>883</v>
      </c>
      <c r="R261" s="156">
        <f t="shared" ca="1" si="9"/>
        <v>265</v>
      </c>
      <c r="S261" s="157">
        <v>250</v>
      </c>
      <c r="T261" s="158">
        <f ca="1">S261*O261</f>
        <v>0</v>
      </c>
      <c r="U261" s="7"/>
      <c r="V261" s="7"/>
      <c r="W261" s="7"/>
      <c r="X261" s="7"/>
    </row>
    <row r="262" spans="1:24" thickBot="1" x14ac:dyDescent="0.3">
      <c r="B262" s="171"/>
      <c r="C262" s="172"/>
      <c r="D262" s="63" t="s">
        <v>16</v>
      </c>
      <c r="E262" s="3"/>
      <c r="F262" s="30"/>
      <c r="G262" s="30"/>
      <c r="H262" s="36"/>
      <c r="I262" s="36"/>
      <c r="J262" s="36"/>
      <c r="K262" s="36"/>
      <c r="L262" s="30"/>
      <c r="M262" s="30"/>
      <c r="N262" s="31"/>
      <c r="O262" s="32" t="str">
        <f ca="1">IF(D262="цвет",SUM(O263:INDIRECT("L"&amp;R262)),IF(SUM(E262:N262)=0,"",SUM(E262:N262)))</f>
        <v/>
      </c>
      <c r="P262" s="5" t="s">
        <v>8</v>
      </c>
      <c r="Q262" s="155">
        <f t="shared" si="8"/>
        <v>883</v>
      </c>
      <c r="R262" s="28">
        <f t="shared" ca="1" si="9"/>
        <v>265</v>
      </c>
      <c r="S262" s="41" t="s">
        <v>8</v>
      </c>
      <c r="T262" s="7"/>
      <c r="U262" s="7"/>
      <c r="V262" s="7"/>
      <c r="W262" s="7"/>
      <c r="X262" s="7"/>
    </row>
    <row r="263" spans="1:24" thickBot="1" x14ac:dyDescent="0.3">
      <c r="B263" s="171"/>
      <c r="C263" s="172"/>
      <c r="D263" s="74" t="s">
        <v>14</v>
      </c>
      <c r="E263" s="3"/>
      <c r="F263" s="3"/>
      <c r="G263" s="3"/>
      <c r="H263" s="36"/>
      <c r="I263" s="36"/>
      <c r="J263" s="36"/>
      <c r="K263" s="36"/>
      <c r="L263" s="30"/>
      <c r="M263" s="30"/>
      <c r="N263" s="31"/>
      <c r="O263" s="32" t="str">
        <f ca="1">IF(D263="цвет",SUM(O264:INDIRECT("L"&amp;R263)),IF(SUM(E263:N263)=0,"",SUM(E263:N263)))</f>
        <v/>
      </c>
      <c r="P263" s="5" t="s">
        <v>8</v>
      </c>
      <c r="Q263" s="155">
        <f t="shared" si="8"/>
        <v>883</v>
      </c>
      <c r="R263" s="28">
        <f t="shared" ca="1" si="9"/>
        <v>265</v>
      </c>
      <c r="S263" s="41" t="s">
        <v>8</v>
      </c>
      <c r="T263" s="7"/>
      <c r="U263" s="7"/>
      <c r="V263" s="7"/>
      <c r="W263" s="7"/>
      <c r="X263" s="7"/>
    </row>
    <row r="264" spans="1:24" ht="117.6" customHeight="1" thickBot="1" x14ac:dyDescent="0.3">
      <c r="B264" s="171"/>
      <c r="C264" s="22"/>
      <c r="D264" s="168" t="s">
        <v>91</v>
      </c>
      <c r="E264" s="168"/>
      <c r="F264" s="168"/>
      <c r="G264" s="168"/>
      <c r="H264" s="168"/>
      <c r="I264" s="168"/>
      <c r="J264" s="168"/>
      <c r="K264" s="168"/>
      <c r="L264" s="168"/>
      <c r="M264" s="168"/>
      <c r="N264" s="168"/>
      <c r="O264" s="32" t="str">
        <f ca="1">IF(D264="цвет",SUM(O265:INDIRECT("L"&amp;R264)),IF(SUM(E264:N264)=0,"",SUM(E264:N264)))</f>
        <v/>
      </c>
      <c r="P264" s="5" t="s">
        <v>8</v>
      </c>
      <c r="Q264" s="155">
        <f t="shared" si="8"/>
        <v>883</v>
      </c>
      <c r="R264" s="28">
        <f t="shared" ca="1" si="9"/>
        <v>265</v>
      </c>
      <c r="S264" s="41" t="s">
        <v>8</v>
      </c>
      <c r="T264" s="7"/>
      <c r="U264" s="7"/>
      <c r="V264" s="7"/>
      <c r="W264" s="7"/>
      <c r="X264" s="7"/>
    </row>
    <row r="265" spans="1:24" ht="17.25" customHeight="1" thickBot="1" x14ac:dyDescent="0.3">
      <c r="A265" s="42"/>
      <c r="B265" s="71"/>
      <c r="C265" s="72"/>
      <c r="D265" s="167" t="str">
        <f>HYPERLINK("https://miamia.ru/search/index.php?q="&amp;Q265&amp;"&amp;s=Поиск?utm_source=Excel&amp;utm_medium=Nalichie&amp;utm_content="&amp;Q265&amp;"","Посмотреть большую фотографию на сайте")</f>
        <v>Посмотреть большую фотографию на сайте</v>
      </c>
      <c r="E265" s="167"/>
      <c r="F265" s="167"/>
      <c r="G265" s="167"/>
      <c r="H265" s="167"/>
      <c r="I265" s="167"/>
      <c r="J265" s="167"/>
      <c r="K265" s="167"/>
      <c r="L265" s="167"/>
      <c r="M265" s="167"/>
      <c r="N265" s="167"/>
      <c r="O265" s="32" t="str">
        <f ca="1">IF(D265="цвет",SUM(O266:INDIRECT("L"&amp;R265)),IF(SUM(E265:N265)=0,"",SUM(E265:N265)))</f>
        <v/>
      </c>
      <c r="P265" s="5" t="s">
        <v>8</v>
      </c>
      <c r="Q265" s="155">
        <f t="shared" si="8"/>
        <v>883</v>
      </c>
      <c r="R265" s="28">
        <f t="shared" ca="1" si="9"/>
        <v>265</v>
      </c>
      <c r="S265" s="44" t="s">
        <v>8</v>
      </c>
      <c r="T265" s="34"/>
      <c r="U265" s="7"/>
      <c r="V265" s="7"/>
      <c r="W265" s="7"/>
      <c r="X265" s="7"/>
    </row>
    <row r="266" spans="1:24" ht="17.25" thickBot="1" x14ac:dyDescent="0.3">
      <c r="B266" s="165">
        <v>8401</v>
      </c>
      <c r="C266" s="22">
        <v>884</v>
      </c>
      <c r="D266" s="66" t="s">
        <v>2</v>
      </c>
      <c r="E266" s="47" t="s">
        <v>5</v>
      </c>
      <c r="F266" s="47" t="s">
        <v>6</v>
      </c>
      <c r="G266" s="47" t="s">
        <v>7</v>
      </c>
      <c r="H266" s="47"/>
      <c r="I266" s="47"/>
      <c r="J266" s="47"/>
      <c r="K266" s="47"/>
      <c r="L266" s="49"/>
      <c r="M266" s="49"/>
      <c r="N266" s="50"/>
      <c r="O266" s="27">
        <f ca="1">IF(D266="цвет",SUM(O267:INDIRECT("L"&amp;R266)),IF(SUM(E266:N266)=0,"",SUM(E266:N266)))</f>
        <v>0</v>
      </c>
      <c r="P266" s="154">
        <v>773</v>
      </c>
      <c r="Q266" s="155">
        <f t="shared" si="8"/>
        <v>884</v>
      </c>
      <c r="R266" s="156">
        <f t="shared" ca="1" si="9"/>
        <v>270</v>
      </c>
      <c r="S266" s="157">
        <v>150</v>
      </c>
      <c r="T266" s="158">
        <f ca="1">S266*O266</f>
        <v>0</v>
      </c>
      <c r="U266" s="7"/>
      <c r="V266" s="7"/>
      <c r="W266" s="7"/>
      <c r="X266" s="7"/>
    </row>
    <row r="267" spans="1:24" thickBot="1" x14ac:dyDescent="0.3">
      <c r="B267" s="93"/>
      <c r="C267" s="94"/>
      <c r="D267" s="63" t="s">
        <v>16</v>
      </c>
      <c r="E267" s="30"/>
      <c r="F267" s="30"/>
      <c r="G267" s="30"/>
      <c r="H267" s="36"/>
      <c r="I267" s="36"/>
      <c r="J267" s="36"/>
      <c r="K267" s="36"/>
      <c r="L267" s="30"/>
      <c r="M267" s="30"/>
      <c r="N267" s="31"/>
      <c r="O267" s="32" t="str">
        <f ca="1">IF(D267="цвет",SUM(O268:INDIRECT("L"&amp;R267)),IF(SUM(E267:N267)=0,"",SUM(E267:N267)))</f>
        <v/>
      </c>
      <c r="P267" s="5" t="s">
        <v>8</v>
      </c>
      <c r="Q267" s="155">
        <f t="shared" si="8"/>
        <v>884</v>
      </c>
      <c r="R267" s="28">
        <f t="shared" ca="1" si="9"/>
        <v>270</v>
      </c>
      <c r="S267" s="41" t="s">
        <v>8</v>
      </c>
      <c r="T267" s="7"/>
      <c r="U267" s="7"/>
      <c r="V267" s="7"/>
      <c r="W267" s="7"/>
      <c r="X267" s="7"/>
    </row>
    <row r="268" spans="1:24" thickBot="1" x14ac:dyDescent="0.3">
      <c r="B268" s="93"/>
      <c r="C268" s="94"/>
      <c r="D268" s="63" t="s">
        <v>14</v>
      </c>
      <c r="E268" s="2"/>
      <c r="F268" s="2"/>
      <c r="G268" s="2"/>
      <c r="H268" s="36"/>
      <c r="I268" s="36"/>
      <c r="J268" s="36"/>
      <c r="K268" s="36"/>
      <c r="L268" s="30"/>
      <c r="M268" s="30"/>
      <c r="N268" s="31"/>
      <c r="O268" s="32" t="str">
        <f ca="1">IF(D268="цвет",SUM(O269:INDIRECT("L"&amp;R268)),IF(SUM(E268:N268)=0,"",SUM(E268:N268)))</f>
        <v/>
      </c>
      <c r="P268" s="5" t="s">
        <v>8</v>
      </c>
      <c r="Q268" s="155">
        <f t="shared" si="8"/>
        <v>884</v>
      </c>
      <c r="R268" s="28">
        <f t="shared" ca="1" si="9"/>
        <v>270</v>
      </c>
      <c r="S268" s="41" t="s">
        <v>8</v>
      </c>
      <c r="T268" s="7"/>
      <c r="U268" s="7"/>
      <c r="V268" s="7"/>
      <c r="W268" s="7"/>
      <c r="X268" s="7"/>
    </row>
    <row r="269" spans="1:24" ht="141" customHeight="1" thickBot="1" x14ac:dyDescent="0.3">
      <c r="B269" s="93"/>
      <c r="C269" s="94"/>
      <c r="D269" s="173" t="s">
        <v>90</v>
      </c>
      <c r="E269" s="168"/>
      <c r="F269" s="168"/>
      <c r="G269" s="168"/>
      <c r="H269" s="168"/>
      <c r="I269" s="168"/>
      <c r="J269" s="168"/>
      <c r="K269" s="168"/>
      <c r="L269" s="168"/>
      <c r="M269" s="168"/>
      <c r="N269" s="168"/>
      <c r="O269" s="32" t="str">
        <f ca="1">IF(D269="цвет",SUM(O270:INDIRECT("L"&amp;R269)),IF(SUM(E269:N269)=0,"",SUM(E269:N269)))</f>
        <v/>
      </c>
      <c r="P269" s="5" t="s">
        <v>8</v>
      </c>
      <c r="Q269" s="155">
        <f t="shared" si="8"/>
        <v>884</v>
      </c>
      <c r="R269" s="28">
        <f t="shared" ca="1" si="9"/>
        <v>270</v>
      </c>
      <c r="S269" s="41" t="s">
        <v>8</v>
      </c>
      <c r="T269" s="7"/>
      <c r="U269" s="7"/>
      <c r="V269" s="7"/>
      <c r="W269" s="7"/>
      <c r="X269" s="7"/>
    </row>
    <row r="270" spans="1:24" ht="17.25" customHeight="1" thickBot="1" x14ac:dyDescent="0.3">
      <c r="A270" s="42"/>
      <c r="B270" s="95"/>
      <c r="C270" s="96"/>
      <c r="D270" s="167" t="str">
        <f>HYPERLINK("https://miamia.ru/search/index.php?q="&amp;Q270&amp;"&amp;s=Поиск?utm_source=Excel&amp;utm_medium=Nalichie&amp;utm_content="&amp;Q270&amp;"","Посмотреть большую фотографию на сайте")</f>
        <v>Посмотреть большую фотографию на сайте</v>
      </c>
      <c r="E270" s="167"/>
      <c r="F270" s="167"/>
      <c r="G270" s="167"/>
      <c r="H270" s="167"/>
      <c r="I270" s="167"/>
      <c r="J270" s="167"/>
      <c r="K270" s="167"/>
      <c r="L270" s="167"/>
      <c r="M270" s="167"/>
      <c r="N270" s="167"/>
      <c r="O270" s="32" t="str">
        <f ca="1">IF(D270="цвет",SUM(O271:INDIRECT("L"&amp;R270)),IF(SUM(E270:N270)=0,"",SUM(E270:N270)))</f>
        <v/>
      </c>
      <c r="P270" s="5" t="s">
        <v>8</v>
      </c>
      <c r="Q270" s="155">
        <f t="shared" si="8"/>
        <v>884</v>
      </c>
      <c r="R270" s="28">
        <f t="shared" ca="1" si="9"/>
        <v>270</v>
      </c>
      <c r="S270" s="44" t="s">
        <v>8</v>
      </c>
      <c r="T270" s="34"/>
      <c r="U270" s="7"/>
      <c r="V270" s="7"/>
      <c r="W270" s="7"/>
      <c r="X270" s="7"/>
    </row>
    <row r="271" spans="1:24" ht="17.25" thickBot="1" x14ac:dyDescent="0.3">
      <c r="B271" s="170" t="s">
        <v>50</v>
      </c>
      <c r="C271" s="22">
        <v>886</v>
      </c>
      <c r="D271" s="66" t="s">
        <v>2</v>
      </c>
      <c r="E271" s="47" t="s">
        <v>15</v>
      </c>
      <c r="F271" s="47"/>
      <c r="G271" s="47"/>
      <c r="H271" s="47"/>
      <c r="I271" s="47"/>
      <c r="J271" s="47"/>
      <c r="K271" s="47"/>
      <c r="L271" s="49"/>
      <c r="M271" s="49"/>
      <c r="N271" s="50"/>
      <c r="O271" s="27">
        <f ca="1">IF(D271="цвет",SUM(O272:INDIRECT("L"&amp;R271)),IF(SUM(E271:N271)=0,"",SUM(E271:N271)))</f>
        <v>0</v>
      </c>
      <c r="P271" s="154">
        <v>773</v>
      </c>
      <c r="Q271" s="155">
        <f t="shared" si="8"/>
        <v>886</v>
      </c>
      <c r="R271" s="156">
        <f t="shared" ca="1" si="9"/>
        <v>275</v>
      </c>
      <c r="S271" s="157">
        <v>90</v>
      </c>
      <c r="T271" s="158">
        <f ca="1">S271*O271</f>
        <v>0</v>
      </c>
      <c r="U271" s="7"/>
      <c r="V271" s="7"/>
      <c r="W271" s="7"/>
      <c r="X271" s="7"/>
    </row>
    <row r="272" spans="1:24" thickBot="1" x14ac:dyDescent="0.3">
      <c r="B272" s="171"/>
      <c r="C272" s="172"/>
      <c r="D272" s="63" t="s">
        <v>100</v>
      </c>
      <c r="E272" s="162"/>
      <c r="F272" s="36"/>
      <c r="G272" s="31"/>
      <c r="H272" s="31"/>
      <c r="I272" s="31"/>
      <c r="J272" s="31"/>
      <c r="K272" s="31"/>
      <c r="L272" s="30"/>
      <c r="M272" s="30"/>
      <c r="N272" s="31"/>
      <c r="O272" s="32" t="str">
        <f ca="1">IF(D272="цвет",SUM(O273:INDIRECT("L"&amp;R272)),IF(SUM(E272:N272)=0,"",SUM(E272:N272)))</f>
        <v/>
      </c>
      <c r="P272" s="5" t="s">
        <v>8</v>
      </c>
      <c r="Q272" s="155">
        <f t="shared" si="8"/>
        <v>886</v>
      </c>
      <c r="R272" s="28">
        <f t="shared" ca="1" si="9"/>
        <v>275</v>
      </c>
      <c r="S272" s="41" t="s">
        <v>8</v>
      </c>
      <c r="T272" s="7"/>
      <c r="U272" s="7"/>
      <c r="V272" s="7"/>
      <c r="W272" s="7"/>
      <c r="X272" s="7"/>
    </row>
    <row r="273" spans="1:24" thickBot="1" x14ac:dyDescent="0.3">
      <c r="B273" s="171"/>
      <c r="C273" s="172"/>
      <c r="D273" s="63" t="s">
        <v>14</v>
      </c>
      <c r="E273" s="31"/>
      <c r="F273" s="31"/>
      <c r="G273" s="31"/>
      <c r="H273" s="31"/>
      <c r="I273" s="31"/>
      <c r="J273" s="31"/>
      <c r="K273" s="31"/>
      <c r="L273" s="30"/>
      <c r="M273" s="30"/>
      <c r="N273" s="31"/>
      <c r="O273" s="32" t="str">
        <f ca="1">IF(D273="цвет",SUM(O274:INDIRECT("L"&amp;R273)),IF(SUM(E273:N273)=0,"",SUM(E273:N273)))</f>
        <v/>
      </c>
      <c r="P273" s="5" t="s">
        <v>8</v>
      </c>
      <c r="Q273" s="155">
        <f t="shared" si="8"/>
        <v>886</v>
      </c>
      <c r="R273" s="28">
        <f t="shared" ca="1" si="9"/>
        <v>275</v>
      </c>
      <c r="S273" s="41" t="s">
        <v>8</v>
      </c>
      <c r="T273" s="7"/>
      <c r="U273" s="7"/>
      <c r="V273" s="7"/>
      <c r="W273" s="7"/>
      <c r="X273" s="7"/>
    </row>
    <row r="274" spans="1:24" ht="117.6" customHeight="1" thickBot="1" x14ac:dyDescent="0.3">
      <c r="B274" s="171"/>
      <c r="C274" s="22"/>
      <c r="D274" s="168" t="s">
        <v>89</v>
      </c>
      <c r="E274" s="168"/>
      <c r="F274" s="168"/>
      <c r="G274" s="168"/>
      <c r="H274" s="168"/>
      <c r="I274" s="168"/>
      <c r="J274" s="168"/>
      <c r="K274" s="168"/>
      <c r="L274" s="168"/>
      <c r="M274" s="168"/>
      <c r="N274" s="168"/>
      <c r="O274" s="32" t="str">
        <f ca="1">IF(D274="цвет",SUM(O275:INDIRECT("L"&amp;R274)),IF(SUM(E274:N274)=0,"",SUM(E274:N274)))</f>
        <v/>
      </c>
      <c r="P274" s="5" t="s">
        <v>8</v>
      </c>
      <c r="Q274" s="155">
        <f t="shared" si="8"/>
        <v>886</v>
      </c>
      <c r="R274" s="28">
        <f t="shared" ca="1" si="9"/>
        <v>275</v>
      </c>
      <c r="S274" s="41" t="s">
        <v>8</v>
      </c>
      <c r="T274" s="7"/>
      <c r="U274" s="7"/>
      <c r="V274" s="7"/>
      <c r="W274" s="7"/>
      <c r="X274" s="7"/>
    </row>
    <row r="275" spans="1:24" ht="17.25" customHeight="1" thickBot="1" x14ac:dyDescent="0.3">
      <c r="A275" s="42"/>
      <c r="B275" s="39"/>
      <c r="C275" s="53"/>
      <c r="D275" s="167" t="str">
        <f>HYPERLINK("https://miamia.ru/search/index.php?q="&amp;Q275&amp;"&amp;s=Поиск?utm_source=Excel&amp;utm_medium=Nalichie&amp;utm_content="&amp;Q275&amp;"","Посмотреть большую фотографию на сайте")</f>
        <v>Посмотреть большую фотографию на сайте</v>
      </c>
      <c r="E275" s="167"/>
      <c r="F275" s="167"/>
      <c r="G275" s="167"/>
      <c r="H275" s="167"/>
      <c r="I275" s="167"/>
      <c r="J275" s="167"/>
      <c r="K275" s="167"/>
      <c r="L275" s="167"/>
      <c r="M275" s="167"/>
      <c r="N275" s="167"/>
      <c r="O275" s="32" t="str">
        <f ca="1">IF(D275="цвет",SUM(O276:INDIRECT("L"&amp;R275)),IF(SUM(E275:N275)=0,"",SUM(E275:N275)))</f>
        <v/>
      </c>
      <c r="P275" s="5" t="s">
        <v>8</v>
      </c>
      <c r="Q275" s="155">
        <f t="shared" si="8"/>
        <v>886</v>
      </c>
      <c r="R275" s="28">
        <f t="shared" ca="1" si="9"/>
        <v>275</v>
      </c>
      <c r="S275" s="44" t="s">
        <v>8</v>
      </c>
      <c r="T275" s="34"/>
      <c r="U275" s="7"/>
      <c r="V275" s="7"/>
      <c r="W275" s="7"/>
      <c r="X275" s="7"/>
    </row>
    <row r="276" spans="1:24" ht="17.25" thickBot="1" x14ac:dyDescent="0.3">
      <c r="B276" s="170">
        <v>9953</v>
      </c>
      <c r="C276" s="45">
        <v>889</v>
      </c>
      <c r="D276" s="66" t="s">
        <v>2</v>
      </c>
      <c r="E276" s="47" t="s">
        <v>10</v>
      </c>
      <c r="F276" s="47" t="s">
        <v>21</v>
      </c>
      <c r="G276" s="47" t="s">
        <v>13</v>
      </c>
      <c r="H276" s="47"/>
      <c r="I276" s="47"/>
      <c r="J276" s="47"/>
      <c r="K276" s="47"/>
      <c r="L276" s="49"/>
      <c r="M276" s="49"/>
      <c r="N276" s="50"/>
      <c r="O276" s="27">
        <f ca="1">IF(D276="цвет",SUM(O277:INDIRECT("L"&amp;R276)),IF(SUM(E276:N276)=0,"",SUM(E276:N276)))</f>
        <v>0</v>
      </c>
      <c r="P276" s="154">
        <v>773</v>
      </c>
      <c r="Q276" s="155">
        <f t="shared" si="8"/>
        <v>889</v>
      </c>
      <c r="R276" s="156">
        <f t="shared" ca="1" si="9"/>
        <v>280</v>
      </c>
      <c r="S276" s="157">
        <v>250</v>
      </c>
      <c r="T276" s="158">
        <f ca="1">S276*O276</f>
        <v>0</v>
      </c>
      <c r="U276" s="7"/>
      <c r="V276" s="7"/>
      <c r="W276" s="7"/>
      <c r="X276" s="7"/>
    </row>
    <row r="277" spans="1:24" thickBot="1" x14ac:dyDescent="0.3">
      <c r="B277" s="171"/>
      <c r="C277" s="172"/>
      <c r="D277" s="63" t="s">
        <v>16</v>
      </c>
      <c r="E277" s="30"/>
      <c r="F277" s="161"/>
      <c r="G277" s="36"/>
      <c r="H277" s="31"/>
      <c r="I277" s="31"/>
      <c r="J277" s="31"/>
      <c r="K277" s="31"/>
      <c r="L277" s="30"/>
      <c r="M277" s="30"/>
      <c r="N277" s="31"/>
      <c r="O277" s="32" t="str">
        <f ca="1">IF(D277="цвет",SUM(O278:INDIRECT("L"&amp;R277)),IF(SUM(E277:N277)=0,"",SUM(E277:N277)))</f>
        <v/>
      </c>
      <c r="P277" s="5" t="s">
        <v>8</v>
      </c>
      <c r="Q277" s="155">
        <f t="shared" si="8"/>
        <v>889</v>
      </c>
      <c r="R277" s="28">
        <f t="shared" ca="1" si="9"/>
        <v>280</v>
      </c>
      <c r="S277" s="41" t="s">
        <v>8</v>
      </c>
      <c r="T277" s="7"/>
      <c r="U277" s="7"/>
      <c r="V277" s="7"/>
      <c r="W277" s="7"/>
      <c r="X277" s="7"/>
    </row>
    <row r="278" spans="1:24" thickBot="1" x14ac:dyDescent="0.3">
      <c r="B278" s="171"/>
      <c r="C278" s="172"/>
      <c r="D278" s="73" t="s">
        <v>14</v>
      </c>
      <c r="E278" s="4"/>
      <c r="F278" s="161"/>
      <c r="G278" s="161"/>
      <c r="H278" s="37"/>
      <c r="I278" s="37"/>
      <c r="J278" s="37"/>
      <c r="K278" s="37"/>
      <c r="L278" s="36"/>
      <c r="M278" s="36"/>
      <c r="N278" s="37"/>
      <c r="O278" s="32" t="str">
        <f ca="1">IF(D278="цвет",SUM(O279:INDIRECT("L"&amp;R278)),IF(SUM(E278:N278)=0,"",SUM(E278:N278)))</f>
        <v/>
      </c>
      <c r="P278" s="5" t="s">
        <v>8</v>
      </c>
      <c r="Q278" s="155">
        <f t="shared" si="8"/>
        <v>889</v>
      </c>
      <c r="R278" s="28">
        <f t="shared" ca="1" si="9"/>
        <v>280</v>
      </c>
      <c r="S278" s="41" t="s">
        <v>8</v>
      </c>
      <c r="T278" s="7"/>
      <c r="U278" s="7"/>
      <c r="V278" s="7"/>
      <c r="W278" s="7"/>
      <c r="X278" s="7"/>
    </row>
    <row r="279" spans="1:24" ht="117.6" customHeight="1" thickBot="1" x14ac:dyDescent="0.3">
      <c r="B279" s="171"/>
      <c r="C279" s="22"/>
      <c r="D279" s="168" t="s">
        <v>92</v>
      </c>
      <c r="E279" s="168"/>
      <c r="F279" s="168"/>
      <c r="G279" s="168"/>
      <c r="H279" s="168"/>
      <c r="I279" s="168"/>
      <c r="J279" s="168"/>
      <c r="K279" s="168"/>
      <c r="L279" s="168"/>
      <c r="M279" s="168"/>
      <c r="N279" s="168"/>
      <c r="O279" s="32" t="str">
        <f ca="1">IF(D279="цвет",SUM(O280:INDIRECT("L"&amp;R279)),IF(SUM(E279:N279)=0,"",SUM(E279:N279)))</f>
        <v/>
      </c>
      <c r="P279" s="5" t="s">
        <v>8</v>
      </c>
      <c r="Q279" s="155">
        <f t="shared" si="8"/>
        <v>889</v>
      </c>
      <c r="R279" s="28">
        <f t="shared" ca="1" si="9"/>
        <v>280</v>
      </c>
      <c r="S279" s="41" t="s">
        <v>8</v>
      </c>
      <c r="T279" s="7"/>
      <c r="U279" s="7"/>
      <c r="V279" s="7"/>
      <c r="W279" s="7"/>
      <c r="X279" s="7"/>
    </row>
    <row r="280" spans="1:24" ht="17.25" customHeight="1" thickBot="1" x14ac:dyDescent="0.3">
      <c r="A280" s="42"/>
      <c r="B280" s="71"/>
      <c r="C280" s="72"/>
      <c r="D280" s="167" t="str">
        <f>HYPERLINK("https://miamia.ru/search/index.php?q="&amp;Q280&amp;"&amp;s=Поиск?utm_source=Excel&amp;utm_medium=Nalichie&amp;utm_content="&amp;Q280&amp;"","Посмотреть большую фотографию на сайте")</f>
        <v>Посмотреть большую фотографию на сайте</v>
      </c>
      <c r="E280" s="167"/>
      <c r="F280" s="167"/>
      <c r="G280" s="167"/>
      <c r="H280" s="167"/>
      <c r="I280" s="167"/>
      <c r="J280" s="167"/>
      <c r="K280" s="167"/>
      <c r="L280" s="167"/>
      <c r="M280" s="167"/>
      <c r="N280" s="167"/>
      <c r="O280" s="32" t="str">
        <f ca="1">IF(D280="цвет",SUM(O281:INDIRECT("L"&amp;R280)),IF(SUM(E280:N280)=0,"",SUM(E280:N280)))</f>
        <v/>
      </c>
      <c r="P280" s="5" t="s">
        <v>8</v>
      </c>
      <c r="Q280" s="155">
        <f t="shared" si="8"/>
        <v>889</v>
      </c>
      <c r="R280" s="28">
        <f t="shared" ca="1" si="9"/>
        <v>280</v>
      </c>
      <c r="S280" s="44" t="s">
        <v>8</v>
      </c>
      <c r="T280" s="34"/>
      <c r="U280" s="7"/>
      <c r="V280" s="7"/>
      <c r="W280" s="7"/>
      <c r="X280" s="7"/>
    </row>
    <row r="281" spans="1:24" ht="17.25" thickBot="1" x14ac:dyDescent="0.3">
      <c r="B281" s="170">
        <v>3142</v>
      </c>
      <c r="C281" s="22">
        <v>891</v>
      </c>
      <c r="D281" s="61" t="s">
        <v>2</v>
      </c>
      <c r="E281" s="24" t="s">
        <v>4</v>
      </c>
      <c r="F281" s="24" t="s">
        <v>5</v>
      </c>
      <c r="G281" s="24" t="s">
        <v>6</v>
      </c>
      <c r="H281" s="24"/>
      <c r="I281" s="24"/>
      <c r="J281" s="24"/>
      <c r="K281" s="24"/>
      <c r="L281" s="25"/>
      <c r="M281" s="25"/>
      <c r="N281" s="26"/>
      <c r="O281" s="27">
        <f ca="1">IF(D281="цвет",SUM(O282:INDIRECT("L"&amp;R281)),IF(SUM(E281:N281)=0,"",SUM(E281:N281)))</f>
        <v>0</v>
      </c>
      <c r="P281" s="154">
        <v>514</v>
      </c>
      <c r="Q281" s="155">
        <f t="shared" si="8"/>
        <v>891</v>
      </c>
      <c r="R281" s="156">
        <f t="shared" ca="1" si="9"/>
        <v>285</v>
      </c>
      <c r="S281" s="157">
        <v>90</v>
      </c>
      <c r="T281" s="158">
        <f ca="1">S281*O281</f>
        <v>0</v>
      </c>
      <c r="U281" s="7"/>
      <c r="V281" s="7"/>
      <c r="W281" s="7"/>
      <c r="X281" s="7"/>
    </row>
    <row r="282" spans="1:24" thickBot="1" x14ac:dyDescent="0.3">
      <c r="B282" s="171"/>
      <c r="C282" s="172"/>
      <c r="D282" s="63" t="s">
        <v>16</v>
      </c>
      <c r="E282" s="36"/>
      <c r="F282" s="30"/>
      <c r="G282" s="36"/>
      <c r="H282" s="31"/>
      <c r="I282" s="31"/>
      <c r="J282" s="31"/>
      <c r="K282" s="31"/>
      <c r="L282" s="30"/>
      <c r="M282" s="30"/>
      <c r="N282" s="31"/>
      <c r="O282" s="32" t="str">
        <f ca="1">IF(D282="цвет",SUM(O283:INDIRECT("L"&amp;R282)),IF(SUM(E282:N282)=0,"",SUM(E282:N282)))</f>
        <v/>
      </c>
      <c r="P282" s="5" t="s">
        <v>8</v>
      </c>
      <c r="Q282" s="155">
        <f t="shared" si="8"/>
        <v>891</v>
      </c>
      <c r="R282" s="28">
        <f t="shared" ca="1" si="9"/>
        <v>285</v>
      </c>
      <c r="S282" s="41" t="s">
        <v>8</v>
      </c>
      <c r="T282" s="7"/>
      <c r="U282" s="7"/>
      <c r="V282" s="7"/>
      <c r="W282" s="7"/>
      <c r="X282" s="7"/>
    </row>
    <row r="283" spans="1:24" thickBot="1" x14ac:dyDescent="0.3">
      <c r="B283" s="171"/>
      <c r="C283" s="172"/>
      <c r="D283" s="73" t="s">
        <v>14</v>
      </c>
      <c r="E283" s="36"/>
      <c r="F283" s="36"/>
      <c r="G283" s="4"/>
      <c r="H283" s="37"/>
      <c r="I283" s="37"/>
      <c r="J283" s="37"/>
      <c r="K283" s="37"/>
      <c r="L283" s="36"/>
      <c r="M283" s="36"/>
      <c r="N283" s="37"/>
      <c r="O283" s="32" t="str">
        <f ca="1">IF(D283="цвет",SUM(O284:INDIRECT("L"&amp;R283)),IF(SUM(E283:N283)=0,"",SUM(E283:N283)))</f>
        <v/>
      </c>
      <c r="P283" s="5" t="s">
        <v>8</v>
      </c>
      <c r="Q283" s="155">
        <f t="shared" si="8"/>
        <v>891</v>
      </c>
      <c r="R283" s="28">
        <f t="shared" ca="1" si="9"/>
        <v>285</v>
      </c>
      <c r="S283" s="41" t="s">
        <v>8</v>
      </c>
      <c r="T283" s="7"/>
      <c r="U283" s="7"/>
      <c r="V283" s="7"/>
      <c r="W283" s="7"/>
      <c r="X283" s="7"/>
    </row>
    <row r="284" spans="1:24" ht="117.6" customHeight="1" thickBot="1" x14ac:dyDescent="0.3">
      <c r="B284" s="171"/>
      <c r="C284" s="22"/>
      <c r="D284" s="168" t="s">
        <v>86</v>
      </c>
      <c r="E284" s="168"/>
      <c r="F284" s="168"/>
      <c r="G284" s="168"/>
      <c r="H284" s="168"/>
      <c r="I284" s="168"/>
      <c r="J284" s="168"/>
      <c r="K284" s="168"/>
      <c r="L284" s="168"/>
      <c r="M284" s="168"/>
      <c r="N284" s="168"/>
      <c r="O284" s="32" t="str">
        <f ca="1">IF(D284="цвет",SUM(O285:INDIRECT("L"&amp;R284)),IF(SUM(E284:N284)=0,"",SUM(E284:N284)))</f>
        <v/>
      </c>
      <c r="P284" s="5" t="s">
        <v>8</v>
      </c>
      <c r="Q284" s="155">
        <f t="shared" si="8"/>
        <v>891</v>
      </c>
      <c r="R284" s="28">
        <f t="shared" ca="1" si="9"/>
        <v>285</v>
      </c>
      <c r="S284" s="41" t="s">
        <v>8</v>
      </c>
      <c r="T284" s="7"/>
      <c r="U284" s="7"/>
      <c r="V284" s="7"/>
      <c r="W284" s="7"/>
      <c r="X284" s="7"/>
    </row>
    <row r="285" spans="1:24" ht="17.25" customHeight="1" thickBot="1" x14ac:dyDescent="0.3">
      <c r="A285" s="42"/>
      <c r="B285" s="71"/>
      <c r="C285" s="72"/>
      <c r="D285" s="167" t="str">
        <f>HYPERLINK("https://miamia.ru/search/index.php?q="&amp;Q285&amp;"&amp;s=Поиск?utm_source=Excel&amp;utm_medium=Nalichie&amp;utm_content="&amp;Q285&amp;"","Посмотреть большую фотографию на сайте")</f>
        <v>Посмотреть большую фотографию на сайте</v>
      </c>
      <c r="E285" s="167"/>
      <c r="F285" s="167"/>
      <c r="G285" s="167"/>
      <c r="H285" s="167"/>
      <c r="I285" s="167"/>
      <c r="J285" s="167"/>
      <c r="K285" s="167"/>
      <c r="L285" s="167"/>
      <c r="M285" s="167"/>
      <c r="N285" s="167"/>
      <c r="O285" s="32" t="str">
        <f ca="1">IF(D285="цвет",SUM(O286:INDIRECT("L"&amp;R285)),IF(SUM(E285:N285)=0,"",SUM(E285:N285)))</f>
        <v/>
      </c>
      <c r="P285" s="5" t="s">
        <v>8</v>
      </c>
      <c r="Q285" s="155">
        <f t="shared" si="8"/>
        <v>891</v>
      </c>
      <c r="R285" s="28">
        <f t="shared" ca="1" si="9"/>
        <v>285</v>
      </c>
      <c r="S285" s="44" t="s">
        <v>8</v>
      </c>
      <c r="T285" s="34"/>
      <c r="U285" s="7"/>
      <c r="V285" s="7"/>
      <c r="W285" s="7"/>
      <c r="X285" s="7"/>
    </row>
    <row r="286" spans="1:24" ht="17.25" thickBot="1" x14ac:dyDescent="0.3">
      <c r="B286" s="170">
        <v>8746</v>
      </c>
      <c r="C286" s="22">
        <v>892</v>
      </c>
      <c r="D286" s="61" t="s">
        <v>2</v>
      </c>
      <c r="E286" s="24" t="s">
        <v>4</v>
      </c>
      <c r="F286" s="24" t="s">
        <v>5</v>
      </c>
      <c r="G286" s="24" t="s">
        <v>6</v>
      </c>
      <c r="H286" s="24"/>
      <c r="I286" s="24"/>
      <c r="J286" s="24"/>
      <c r="K286" s="24"/>
      <c r="L286" s="25"/>
      <c r="M286" s="25"/>
      <c r="N286" s="26"/>
      <c r="O286" s="27">
        <f ca="1">IF(D286="цвет",SUM(O287:INDIRECT("L"&amp;R286)),IF(SUM(E286:N286)=0,"",SUM(E286:N286)))</f>
        <v>0</v>
      </c>
      <c r="P286" s="154">
        <v>256</v>
      </c>
      <c r="Q286" s="155">
        <f t="shared" si="8"/>
        <v>892</v>
      </c>
      <c r="R286" s="156">
        <f t="shared" ca="1" si="9"/>
        <v>290</v>
      </c>
      <c r="S286" s="157">
        <v>90</v>
      </c>
      <c r="T286" s="158">
        <f ca="1">S286*O286</f>
        <v>0</v>
      </c>
      <c r="U286" s="7"/>
      <c r="V286" s="7"/>
      <c r="W286" s="7"/>
      <c r="X286" s="7"/>
    </row>
    <row r="287" spans="1:24" thickBot="1" x14ac:dyDescent="0.3">
      <c r="B287" s="171"/>
      <c r="C287" s="172"/>
      <c r="D287" s="63" t="s">
        <v>16</v>
      </c>
      <c r="E287" s="36"/>
      <c r="F287" s="30"/>
      <c r="G287" s="4"/>
      <c r="H287" s="31"/>
      <c r="I287" s="31"/>
      <c r="J287" s="31"/>
      <c r="K287" s="31"/>
      <c r="L287" s="30"/>
      <c r="M287" s="30"/>
      <c r="N287" s="31"/>
      <c r="O287" s="32" t="str">
        <f ca="1">IF(D287="цвет",SUM(O288:INDIRECT("L"&amp;R287)),IF(SUM(E287:N287)=0,"",SUM(E287:N287)))</f>
        <v/>
      </c>
      <c r="P287" s="5" t="s">
        <v>8</v>
      </c>
      <c r="Q287" s="155">
        <f t="shared" si="8"/>
        <v>892</v>
      </c>
      <c r="R287" s="28">
        <f t="shared" ca="1" si="9"/>
        <v>290</v>
      </c>
      <c r="S287" s="41" t="s">
        <v>8</v>
      </c>
      <c r="T287" s="7"/>
      <c r="U287" s="7"/>
      <c r="V287" s="7"/>
      <c r="W287" s="7"/>
      <c r="X287" s="7"/>
    </row>
    <row r="288" spans="1:24" thickBot="1" x14ac:dyDescent="0.3">
      <c r="B288" s="171"/>
      <c r="C288" s="172"/>
      <c r="D288" s="73" t="s">
        <v>14</v>
      </c>
      <c r="E288" s="4"/>
      <c r="F288" s="4"/>
      <c r="G288" s="4"/>
      <c r="H288" s="37"/>
      <c r="I288" s="37"/>
      <c r="J288" s="37"/>
      <c r="K288" s="37"/>
      <c r="L288" s="36"/>
      <c r="M288" s="36"/>
      <c r="N288" s="37"/>
      <c r="O288" s="32" t="str">
        <f ca="1">IF(D288="цвет",SUM(O289:INDIRECT("L"&amp;R288)),IF(SUM(E288:N288)=0,"",SUM(E288:N288)))</f>
        <v/>
      </c>
      <c r="P288" s="5" t="s">
        <v>8</v>
      </c>
      <c r="Q288" s="155">
        <f t="shared" si="8"/>
        <v>892</v>
      </c>
      <c r="R288" s="28">
        <f t="shared" ca="1" si="9"/>
        <v>290</v>
      </c>
      <c r="S288" s="41" t="s">
        <v>8</v>
      </c>
      <c r="T288" s="7"/>
      <c r="U288" s="7"/>
      <c r="V288" s="7"/>
      <c r="W288" s="7"/>
      <c r="X288" s="7"/>
    </row>
    <row r="289" spans="1:24" ht="117.6" customHeight="1" thickBot="1" x14ac:dyDescent="0.3">
      <c r="B289" s="171"/>
      <c r="C289" s="22"/>
      <c r="D289" s="168" t="s">
        <v>87</v>
      </c>
      <c r="E289" s="168"/>
      <c r="F289" s="168"/>
      <c r="G289" s="168"/>
      <c r="H289" s="168"/>
      <c r="I289" s="168"/>
      <c r="J289" s="168"/>
      <c r="K289" s="168"/>
      <c r="L289" s="168"/>
      <c r="M289" s="168"/>
      <c r="N289" s="168"/>
      <c r="O289" s="32" t="str">
        <f ca="1">IF(D289="цвет",SUM(O290:INDIRECT("L"&amp;R289)),IF(SUM(E289:N289)=0,"",SUM(E289:N289)))</f>
        <v/>
      </c>
      <c r="P289" s="5" t="s">
        <v>8</v>
      </c>
      <c r="Q289" s="155">
        <f t="shared" si="8"/>
        <v>892</v>
      </c>
      <c r="R289" s="28">
        <f t="shared" ca="1" si="9"/>
        <v>290</v>
      </c>
      <c r="S289" s="41" t="s">
        <v>8</v>
      </c>
      <c r="T289" s="7"/>
      <c r="U289" s="7"/>
      <c r="V289" s="7"/>
      <c r="W289" s="7"/>
      <c r="X289" s="7"/>
    </row>
    <row r="290" spans="1:24" ht="17.25" customHeight="1" thickBot="1" x14ac:dyDescent="0.3">
      <c r="A290" s="42"/>
      <c r="B290" s="71"/>
      <c r="C290" s="72"/>
      <c r="D290" s="167" t="str">
        <f>HYPERLINK("https://miamia.ru/search/index.php?q="&amp;Q290&amp;"&amp;s=Поиск?utm_source=Excel&amp;utm_medium=Nalichie&amp;utm_content="&amp;Q290&amp;"","Посмотреть большую фотографию на сайте")</f>
        <v>Посмотреть большую фотографию на сайте</v>
      </c>
      <c r="E290" s="167"/>
      <c r="F290" s="167"/>
      <c r="G290" s="167"/>
      <c r="H290" s="167"/>
      <c r="I290" s="167"/>
      <c r="J290" s="167"/>
      <c r="K290" s="167"/>
      <c r="L290" s="167"/>
      <c r="M290" s="167"/>
      <c r="N290" s="167"/>
      <c r="O290" s="32" t="str">
        <f ca="1">IF(D290="цвет",SUM(O291:INDIRECT("L"&amp;R290)),IF(SUM(E290:N290)=0,"",SUM(E290:N290)))</f>
        <v/>
      </c>
      <c r="P290" s="5" t="s">
        <v>8</v>
      </c>
      <c r="Q290" s="155">
        <f t="shared" si="8"/>
        <v>892</v>
      </c>
      <c r="R290" s="28">
        <f t="shared" ca="1" si="9"/>
        <v>290</v>
      </c>
      <c r="S290" s="44" t="s">
        <v>8</v>
      </c>
      <c r="T290" s="34"/>
      <c r="U290" s="7"/>
      <c r="V290" s="7"/>
      <c r="W290" s="7"/>
      <c r="X290" s="7"/>
    </row>
    <row r="291" spans="1:24" ht="17.25" thickBot="1" x14ac:dyDescent="0.3">
      <c r="B291" s="170">
        <v>6815</v>
      </c>
      <c r="C291" s="22">
        <v>897</v>
      </c>
      <c r="D291" s="61" t="s">
        <v>2</v>
      </c>
      <c r="E291" s="24" t="s">
        <v>102</v>
      </c>
      <c r="F291" s="24" t="s">
        <v>3</v>
      </c>
      <c r="G291" s="24" t="s">
        <v>4</v>
      </c>
      <c r="H291" s="24" t="s">
        <v>5</v>
      </c>
      <c r="I291" s="24" t="s">
        <v>6</v>
      </c>
      <c r="J291" s="24" t="s">
        <v>7</v>
      </c>
      <c r="K291" s="24"/>
      <c r="L291" s="25"/>
      <c r="M291" s="25"/>
      <c r="N291" s="26"/>
      <c r="O291" s="27">
        <f ca="1">IF(D291="цвет",SUM(O292:INDIRECT("L"&amp;R291)),IF(SUM(E291:N291)=0,"",SUM(E291:N291)))</f>
        <v>0</v>
      </c>
      <c r="P291" s="154">
        <v>1548</v>
      </c>
      <c r="Q291" s="155">
        <f t="shared" si="8"/>
        <v>897</v>
      </c>
      <c r="R291" s="156">
        <f t="shared" ca="1" si="9"/>
        <v>295</v>
      </c>
      <c r="S291" s="157">
        <v>450</v>
      </c>
      <c r="T291" s="158">
        <f ca="1">S291*O291</f>
        <v>0</v>
      </c>
      <c r="U291" s="7"/>
      <c r="V291" s="7"/>
      <c r="W291" s="7"/>
      <c r="X291" s="7"/>
    </row>
    <row r="292" spans="1:24" thickBot="1" x14ac:dyDescent="0.3">
      <c r="B292" s="171"/>
      <c r="C292" s="172"/>
      <c r="D292" s="73" t="s">
        <v>45</v>
      </c>
      <c r="E292" s="162"/>
      <c r="F292" s="31"/>
      <c r="G292" s="4"/>
      <c r="H292" s="162"/>
      <c r="I292" s="162"/>
      <c r="J292" s="162"/>
      <c r="K292" s="31"/>
      <c r="L292" s="30"/>
      <c r="M292" s="30"/>
      <c r="N292" s="31"/>
      <c r="O292" s="32" t="str">
        <f ca="1">IF(D292="цвет",SUM(O293:INDIRECT("L"&amp;R292)),IF(SUM(E292:N292)=0,"",SUM(E292:N292)))</f>
        <v/>
      </c>
      <c r="P292" s="5" t="s">
        <v>8</v>
      </c>
      <c r="Q292" s="155">
        <f t="shared" si="8"/>
        <v>897</v>
      </c>
      <c r="R292" s="28">
        <f t="shared" ca="1" si="9"/>
        <v>295</v>
      </c>
      <c r="S292" s="41" t="s">
        <v>8</v>
      </c>
      <c r="T292" s="7"/>
      <c r="U292" s="34"/>
      <c r="V292" s="7"/>
      <c r="W292" s="7"/>
      <c r="X292" s="7"/>
    </row>
    <row r="293" spans="1:24" thickBot="1" x14ac:dyDescent="0.3">
      <c r="B293" s="171"/>
      <c r="C293" s="172"/>
      <c r="D293" s="73" t="s">
        <v>14</v>
      </c>
      <c r="E293" s="37"/>
      <c r="F293" s="37"/>
      <c r="G293" s="36"/>
      <c r="H293" s="37"/>
      <c r="I293" s="163"/>
      <c r="J293" s="163"/>
      <c r="K293" s="37"/>
      <c r="L293" s="36"/>
      <c r="M293" s="36"/>
      <c r="N293" s="37"/>
      <c r="O293" s="32" t="str">
        <f ca="1">IF(D293="цвет",SUM(O294:INDIRECT("L"&amp;R293)),IF(SUM(E293:N293)=0,"",SUM(E293:N293)))</f>
        <v/>
      </c>
      <c r="P293" s="5" t="s">
        <v>8</v>
      </c>
      <c r="Q293" s="155">
        <f t="shared" si="8"/>
        <v>897</v>
      </c>
      <c r="R293" s="28">
        <f t="shared" ca="1" si="9"/>
        <v>295</v>
      </c>
      <c r="S293" s="41" t="s">
        <v>8</v>
      </c>
      <c r="T293" s="7"/>
      <c r="U293" s="34"/>
      <c r="V293" s="7"/>
      <c r="W293" s="7"/>
      <c r="X293" s="7"/>
    </row>
    <row r="294" spans="1:24" ht="117.6" customHeight="1" thickBot="1" x14ac:dyDescent="0.3">
      <c r="B294" s="171"/>
      <c r="C294" s="22"/>
      <c r="D294" s="168" t="s">
        <v>85</v>
      </c>
      <c r="E294" s="168"/>
      <c r="F294" s="168"/>
      <c r="G294" s="168"/>
      <c r="H294" s="168"/>
      <c r="I294" s="168"/>
      <c r="J294" s="168"/>
      <c r="K294" s="168"/>
      <c r="L294" s="168"/>
      <c r="M294" s="168"/>
      <c r="N294" s="168"/>
      <c r="O294" s="32" t="str">
        <f ca="1">IF(D294="цвет",SUM(O295:INDIRECT("L"&amp;R294)),IF(SUM(E294:N294)=0,"",SUM(E294:N294)))</f>
        <v/>
      </c>
      <c r="P294" s="5" t="s">
        <v>8</v>
      </c>
      <c r="Q294" s="155">
        <f t="shared" ref="Q294:Q357" si="10">IF(C294&lt;&gt;0,C294,Q293)</f>
        <v>897</v>
      </c>
      <c r="R294" s="28">
        <f t="shared" ref="R294:R357" ca="1" si="11">IF(D294="Посмотреть большую фотографию на сайте",CELL("строка",O294),R295)</f>
        <v>295</v>
      </c>
      <c r="S294" s="41" t="s">
        <v>8</v>
      </c>
      <c r="T294" s="7"/>
      <c r="U294" s="34"/>
      <c r="V294" s="7"/>
      <c r="W294" s="7"/>
      <c r="X294" s="7"/>
    </row>
    <row r="295" spans="1:24" ht="17.25" customHeight="1" thickBot="1" x14ac:dyDescent="0.3">
      <c r="A295" s="42"/>
      <c r="B295" s="71"/>
      <c r="C295" s="72"/>
      <c r="D295" s="167" t="str">
        <f>HYPERLINK("https://miamia.ru/search/index.php?q="&amp;Q295&amp;"&amp;s=Поиск?utm_source=Excel&amp;utm_medium=Nalichie&amp;utm_content="&amp;Q295&amp;"","Посмотреть большую фотографию на сайте")</f>
        <v>Посмотреть большую фотографию на сайте</v>
      </c>
      <c r="E295" s="167"/>
      <c r="F295" s="167"/>
      <c r="G295" s="167"/>
      <c r="H295" s="167"/>
      <c r="I295" s="167"/>
      <c r="J295" s="167"/>
      <c r="K295" s="167"/>
      <c r="L295" s="167"/>
      <c r="M295" s="167"/>
      <c r="N295" s="167"/>
      <c r="O295" s="32" t="str">
        <f ca="1">IF(D295="цвет",SUM(O296:INDIRECT("L"&amp;R295)),IF(SUM(E295:N295)=0,"",SUM(E295:N295)))</f>
        <v/>
      </c>
      <c r="P295" s="5" t="s">
        <v>8</v>
      </c>
      <c r="Q295" s="155">
        <f t="shared" si="10"/>
        <v>897</v>
      </c>
      <c r="R295" s="28">
        <f t="shared" ca="1" si="11"/>
        <v>295</v>
      </c>
      <c r="S295" s="44" t="s">
        <v>8</v>
      </c>
      <c r="T295" s="34"/>
      <c r="U295" s="7"/>
      <c r="V295" s="7"/>
      <c r="W295" s="7"/>
      <c r="X295" s="7"/>
    </row>
    <row r="296" spans="1:24" ht="17.25" thickBot="1" x14ac:dyDescent="0.3">
      <c r="B296" s="170" t="s">
        <v>58</v>
      </c>
      <c r="C296" s="22">
        <v>899</v>
      </c>
      <c r="D296" s="61" t="s">
        <v>2</v>
      </c>
      <c r="E296" s="24" t="s">
        <v>4</v>
      </c>
      <c r="F296" s="24" t="s">
        <v>5</v>
      </c>
      <c r="G296" s="24" t="s">
        <v>6</v>
      </c>
      <c r="H296" s="24"/>
      <c r="I296" s="24"/>
      <c r="J296" s="24"/>
      <c r="K296" s="24"/>
      <c r="L296" s="25"/>
      <c r="M296" s="25"/>
      <c r="N296" s="26"/>
      <c r="O296" s="27">
        <f ca="1">IF(D296="цвет",SUM(O297:INDIRECT("L"&amp;R296)),IF(SUM(E296:N296)=0,"",SUM(E296:N296)))</f>
        <v>0</v>
      </c>
      <c r="P296" s="154">
        <v>194</v>
      </c>
      <c r="Q296" s="155">
        <f t="shared" si="10"/>
        <v>899</v>
      </c>
      <c r="R296" s="156">
        <f t="shared" ca="1" si="11"/>
        <v>302</v>
      </c>
      <c r="S296" s="157">
        <v>90</v>
      </c>
      <c r="T296" s="158">
        <f ca="1">S296*O296</f>
        <v>0</v>
      </c>
      <c r="U296" s="7"/>
      <c r="V296" s="7"/>
      <c r="W296" s="7"/>
      <c r="X296" s="7"/>
    </row>
    <row r="297" spans="1:24" thickBot="1" x14ac:dyDescent="0.3">
      <c r="B297" s="171"/>
      <c r="C297" s="172"/>
      <c r="D297" s="63" t="s">
        <v>16</v>
      </c>
      <c r="E297" s="31"/>
      <c r="F297" s="31"/>
      <c r="G297" s="31"/>
      <c r="H297" s="31"/>
      <c r="I297" s="31"/>
      <c r="J297" s="31"/>
      <c r="K297" s="31"/>
      <c r="L297" s="30"/>
      <c r="M297" s="30"/>
      <c r="N297" s="31"/>
      <c r="O297" s="32" t="str">
        <f ca="1">IF(D297="цвет",SUM(O298:INDIRECT("L"&amp;R297)),IF(SUM(E297:N297)=0,"",SUM(E297:N297)))</f>
        <v/>
      </c>
      <c r="P297" s="5" t="s">
        <v>8</v>
      </c>
      <c r="Q297" s="155">
        <f t="shared" si="10"/>
        <v>899</v>
      </c>
      <c r="R297" s="28">
        <f t="shared" ca="1" si="11"/>
        <v>302</v>
      </c>
      <c r="S297" s="41" t="s">
        <v>8</v>
      </c>
      <c r="T297" s="7"/>
      <c r="U297" s="34"/>
      <c r="V297" s="7"/>
      <c r="W297" s="7"/>
      <c r="X297" s="7"/>
    </row>
    <row r="298" spans="1:24" thickBot="1" x14ac:dyDescent="0.3">
      <c r="B298" s="171"/>
      <c r="C298" s="172"/>
      <c r="D298" s="73" t="s">
        <v>55</v>
      </c>
      <c r="E298" s="37"/>
      <c r="F298" s="163"/>
      <c r="G298" s="37"/>
      <c r="H298" s="37"/>
      <c r="I298" s="37"/>
      <c r="J298" s="37"/>
      <c r="K298" s="37"/>
      <c r="L298" s="36"/>
      <c r="M298" s="36"/>
      <c r="N298" s="37"/>
      <c r="O298" s="32" t="str">
        <f ca="1">IF(D298="цвет",SUM(O299:INDIRECT("L"&amp;R298)),IF(SUM(E298:N298)=0,"",SUM(E298:N298)))</f>
        <v/>
      </c>
      <c r="P298" s="5" t="s">
        <v>8</v>
      </c>
      <c r="Q298" s="155">
        <f t="shared" si="10"/>
        <v>899</v>
      </c>
      <c r="R298" s="28">
        <f t="shared" ca="1" si="11"/>
        <v>302</v>
      </c>
      <c r="S298" s="41" t="s">
        <v>8</v>
      </c>
      <c r="T298" s="7"/>
      <c r="U298" s="34"/>
      <c r="V298" s="7"/>
      <c r="W298" s="7"/>
      <c r="X298" s="7"/>
    </row>
    <row r="299" spans="1:24" thickBot="1" x14ac:dyDescent="0.3">
      <c r="B299" s="171"/>
      <c r="C299" s="172"/>
      <c r="D299" s="63" t="s">
        <v>56</v>
      </c>
      <c r="E299" s="31"/>
      <c r="F299" s="31"/>
      <c r="G299" s="31"/>
      <c r="H299" s="31"/>
      <c r="I299" s="31"/>
      <c r="J299" s="31"/>
      <c r="K299" s="31"/>
      <c r="L299" s="30"/>
      <c r="M299" s="30"/>
      <c r="N299" s="31"/>
      <c r="O299" s="32" t="str">
        <f ca="1">IF(D299="цвет",SUM(O300:INDIRECT("L"&amp;R299)),IF(SUM(E299:N299)=0,"",SUM(E299:N299)))</f>
        <v/>
      </c>
      <c r="P299" s="5" t="s">
        <v>8</v>
      </c>
      <c r="Q299" s="155">
        <f t="shared" si="10"/>
        <v>899</v>
      </c>
      <c r="R299" s="28">
        <f t="shared" ca="1" si="11"/>
        <v>302</v>
      </c>
      <c r="S299" s="41" t="s">
        <v>8</v>
      </c>
      <c r="T299" s="7"/>
      <c r="U299" s="34"/>
      <c r="V299" s="7"/>
      <c r="W299" s="7"/>
      <c r="X299" s="7"/>
    </row>
    <row r="300" spans="1:24" thickBot="1" x14ac:dyDescent="0.3">
      <c r="B300" s="171"/>
      <c r="C300" s="172"/>
      <c r="D300" s="73" t="s">
        <v>14</v>
      </c>
      <c r="E300" s="163"/>
      <c r="F300" s="37"/>
      <c r="G300" s="37"/>
      <c r="H300" s="37"/>
      <c r="I300" s="37"/>
      <c r="J300" s="37"/>
      <c r="K300" s="37"/>
      <c r="L300" s="36"/>
      <c r="M300" s="36"/>
      <c r="N300" s="37"/>
      <c r="O300" s="32" t="str">
        <f ca="1">IF(D300="цвет",SUM(O301:INDIRECT("L"&amp;R300)),IF(SUM(E300:N300)=0,"",SUM(E300:N300)))</f>
        <v/>
      </c>
      <c r="P300" s="5" t="s">
        <v>8</v>
      </c>
      <c r="Q300" s="155">
        <f t="shared" si="10"/>
        <v>899</v>
      </c>
      <c r="R300" s="28">
        <f t="shared" ca="1" si="11"/>
        <v>302</v>
      </c>
      <c r="S300" s="41" t="s">
        <v>8</v>
      </c>
      <c r="T300" s="7"/>
      <c r="U300" s="34"/>
      <c r="V300" s="7"/>
      <c r="W300" s="7"/>
      <c r="X300" s="7"/>
    </row>
    <row r="301" spans="1:24" ht="81.75" customHeight="1" thickBot="1" x14ac:dyDescent="0.3">
      <c r="B301" s="171"/>
      <c r="C301" s="22"/>
      <c r="D301" s="168" t="s">
        <v>88</v>
      </c>
      <c r="E301" s="168"/>
      <c r="F301" s="168"/>
      <c r="G301" s="168"/>
      <c r="H301" s="168"/>
      <c r="I301" s="168"/>
      <c r="J301" s="168"/>
      <c r="K301" s="168"/>
      <c r="L301" s="168"/>
      <c r="M301" s="168"/>
      <c r="N301" s="168"/>
      <c r="O301" s="32" t="str">
        <f ca="1">IF(D301="цвет",SUM(O302:INDIRECT("L"&amp;R301)),IF(SUM(E301:N301)=0,"",SUM(E301:N301)))</f>
        <v/>
      </c>
      <c r="P301" s="5" t="s">
        <v>8</v>
      </c>
      <c r="Q301" s="155">
        <f t="shared" si="10"/>
        <v>899</v>
      </c>
      <c r="R301" s="28">
        <f t="shared" ca="1" si="11"/>
        <v>302</v>
      </c>
      <c r="S301" s="41" t="s">
        <v>8</v>
      </c>
      <c r="T301" s="7"/>
      <c r="U301" s="34"/>
      <c r="V301" s="7"/>
      <c r="W301" s="7"/>
      <c r="X301" s="7"/>
    </row>
    <row r="302" spans="1:24" ht="17.25" customHeight="1" thickBot="1" x14ac:dyDescent="0.3">
      <c r="A302" s="42"/>
      <c r="B302" s="71"/>
      <c r="C302" s="72"/>
      <c r="D302" s="167" t="str">
        <f>HYPERLINK("https://miamia.ru/search/index.php?q="&amp;Q302&amp;"&amp;s=Поиск?utm_source=Excel&amp;utm_medium=Nalichie&amp;utm_content="&amp;Q302&amp;"","Посмотреть большую фотографию на сайте")</f>
        <v>Посмотреть большую фотографию на сайте</v>
      </c>
      <c r="E302" s="167"/>
      <c r="F302" s="167"/>
      <c r="G302" s="167"/>
      <c r="H302" s="167"/>
      <c r="I302" s="167"/>
      <c r="J302" s="167"/>
      <c r="K302" s="167"/>
      <c r="L302" s="167"/>
      <c r="M302" s="167"/>
      <c r="N302" s="167"/>
      <c r="O302" s="32" t="str">
        <f ca="1">IF(D302="цвет",SUM(O303:INDIRECT("L"&amp;R302)),IF(SUM(E302:N302)=0,"",SUM(E302:N302)))</f>
        <v/>
      </c>
      <c r="P302" s="5" t="s">
        <v>8</v>
      </c>
      <c r="Q302" s="155">
        <f t="shared" si="10"/>
        <v>899</v>
      </c>
      <c r="R302" s="28">
        <f t="shared" ca="1" si="11"/>
        <v>302</v>
      </c>
      <c r="S302" s="44" t="s">
        <v>8</v>
      </c>
      <c r="T302" s="34"/>
      <c r="U302" s="7"/>
      <c r="V302" s="7"/>
      <c r="W302" s="7"/>
      <c r="X302" s="7"/>
    </row>
    <row r="303" spans="1:24" ht="17.25" thickBot="1" x14ac:dyDescent="0.3">
      <c r="B303" s="7"/>
      <c r="C303" s="22">
        <v>900</v>
      </c>
      <c r="D303" s="66" t="s">
        <v>2</v>
      </c>
      <c r="E303" s="47" t="s">
        <v>102</v>
      </c>
      <c r="F303" s="47" t="s">
        <v>3</v>
      </c>
      <c r="G303" s="47" t="s">
        <v>4</v>
      </c>
      <c r="H303" s="47" t="s">
        <v>5</v>
      </c>
      <c r="I303" s="47" t="s">
        <v>6</v>
      </c>
      <c r="J303" s="47" t="s">
        <v>7</v>
      </c>
      <c r="K303" s="47" t="s">
        <v>11</v>
      </c>
      <c r="L303" s="49"/>
      <c r="M303" s="49"/>
      <c r="N303" s="50"/>
      <c r="O303" s="27">
        <f ca="1">IF(D303="цвет",SUM(O304:INDIRECT("L"&amp;R303)),IF(SUM(E303:N303)=0,"",SUM(E303:N303)))</f>
        <v>0</v>
      </c>
      <c r="P303" s="154">
        <v>773</v>
      </c>
      <c r="Q303" s="155">
        <f t="shared" si="10"/>
        <v>900</v>
      </c>
      <c r="R303" s="156">
        <f t="shared" ca="1" si="11"/>
        <v>307</v>
      </c>
      <c r="S303" s="157">
        <v>250</v>
      </c>
      <c r="T303" s="158">
        <f ca="1">S303*O303</f>
        <v>0</v>
      </c>
      <c r="U303" s="7"/>
      <c r="V303" s="7"/>
      <c r="W303" s="7"/>
      <c r="X303" s="7"/>
    </row>
    <row r="304" spans="1:24" ht="19.5" thickBot="1" x14ac:dyDescent="0.35">
      <c r="B304" s="7"/>
      <c r="C304" s="166"/>
      <c r="D304" s="63" t="s">
        <v>16</v>
      </c>
      <c r="E304" s="161"/>
      <c r="F304" s="161"/>
      <c r="G304" s="161"/>
      <c r="H304" s="161"/>
      <c r="I304" s="161"/>
      <c r="J304" s="161"/>
      <c r="K304" s="161"/>
      <c r="L304" s="30"/>
      <c r="M304" s="30"/>
      <c r="N304" s="31"/>
      <c r="O304" s="59" t="str">
        <f ca="1">IF(D304="цвет",SUM(O305:INDIRECT("L"&amp;R304)),IF(SUM(E304:N304)=0,"",SUM(E304:N304)))</f>
        <v/>
      </c>
      <c r="P304" s="5" t="s">
        <v>8</v>
      </c>
      <c r="Q304" s="155">
        <f t="shared" si="10"/>
        <v>900</v>
      </c>
      <c r="R304" s="28">
        <f t="shared" ca="1" si="11"/>
        <v>307</v>
      </c>
      <c r="S304" s="60" t="s">
        <v>8</v>
      </c>
      <c r="T304" s="34"/>
      <c r="U304" s="7"/>
      <c r="V304" s="7"/>
      <c r="W304" s="7"/>
      <c r="X304" s="7"/>
    </row>
    <row r="305" spans="1:24" ht="19.5" thickBot="1" x14ac:dyDescent="0.35">
      <c r="B305" s="7"/>
      <c r="C305" s="166"/>
      <c r="D305" s="63" t="s">
        <v>14</v>
      </c>
      <c r="E305" s="161"/>
      <c r="F305" s="161"/>
      <c r="G305" s="161"/>
      <c r="H305" s="161"/>
      <c r="I305" s="161"/>
      <c r="J305" s="161"/>
      <c r="K305" s="161"/>
      <c r="L305" s="30"/>
      <c r="M305" s="30"/>
      <c r="N305" s="31"/>
      <c r="O305" s="59" t="str">
        <f ca="1">IF(D305="цвет",SUM(O306:INDIRECT("L"&amp;R305)),IF(SUM(E305:N305)=0,"",SUM(E305:N305)))</f>
        <v/>
      </c>
      <c r="P305" s="5" t="s">
        <v>8</v>
      </c>
      <c r="Q305" s="155">
        <f t="shared" si="10"/>
        <v>900</v>
      </c>
      <c r="R305" s="28">
        <f t="shared" ca="1" si="11"/>
        <v>307</v>
      </c>
      <c r="S305" s="60" t="s">
        <v>8</v>
      </c>
      <c r="T305" s="34"/>
      <c r="U305" s="7"/>
      <c r="V305" s="7"/>
      <c r="W305" s="7"/>
      <c r="X305" s="7"/>
    </row>
    <row r="306" spans="1:24" ht="117.6" customHeight="1" thickBot="1" x14ac:dyDescent="0.35">
      <c r="C306" s="53"/>
      <c r="D306" s="168" t="s">
        <v>110</v>
      </c>
      <c r="E306" s="168"/>
      <c r="F306" s="168"/>
      <c r="G306" s="168"/>
      <c r="H306" s="168"/>
      <c r="I306" s="168"/>
      <c r="J306" s="168"/>
      <c r="K306" s="168"/>
      <c r="L306" s="168"/>
      <c r="M306" s="168"/>
      <c r="N306" s="168"/>
      <c r="O306" s="59" t="str">
        <f ca="1">IF(D306="цвет",SUM(O307:INDIRECT("L"&amp;R306)),IF(SUM(E306:N306)=0,"",SUM(E306:N306)))</f>
        <v/>
      </c>
      <c r="P306" s="5" t="s">
        <v>8</v>
      </c>
      <c r="Q306" s="155">
        <f t="shared" si="10"/>
        <v>900</v>
      </c>
      <c r="R306" s="28">
        <f t="shared" ca="1" si="11"/>
        <v>307</v>
      </c>
      <c r="S306" s="60" t="s">
        <v>8</v>
      </c>
      <c r="T306" s="34"/>
      <c r="U306" s="7"/>
      <c r="V306" s="7"/>
      <c r="W306" s="7"/>
      <c r="X306" s="7"/>
    </row>
    <row r="307" spans="1:24" ht="17.25" customHeight="1" thickBot="1" x14ac:dyDescent="0.3">
      <c r="A307" s="42"/>
      <c r="B307" s="71"/>
      <c r="C307" s="72"/>
      <c r="D307" s="167" t="str">
        <f>HYPERLINK("https://miamia.ru/search/index.php?q="&amp;Q307&amp;"&amp;s=Поиск?utm_source=Excel&amp;utm_medium=Nalichie&amp;utm_content="&amp;Q307&amp;"","Посмотреть большую фотографию на сайте")</f>
        <v>Посмотреть большую фотографию на сайте</v>
      </c>
      <c r="E307" s="167"/>
      <c r="F307" s="167"/>
      <c r="G307" s="167"/>
      <c r="H307" s="167"/>
      <c r="I307" s="167"/>
      <c r="J307" s="167"/>
      <c r="K307" s="167"/>
      <c r="L307" s="167"/>
      <c r="M307" s="167"/>
      <c r="N307" s="167"/>
      <c r="O307" s="32" t="str">
        <f ca="1">IF(D307="цвет",SUM(O308:INDIRECT("L"&amp;R307)),IF(SUM(E307:N307)=0,"",SUM(E307:N307)))</f>
        <v/>
      </c>
      <c r="P307" s="5" t="s">
        <v>8</v>
      </c>
      <c r="Q307" s="155">
        <f t="shared" si="10"/>
        <v>900</v>
      </c>
      <c r="R307" s="28">
        <f t="shared" ca="1" si="11"/>
        <v>307</v>
      </c>
      <c r="S307" s="44" t="s">
        <v>8</v>
      </c>
      <c r="T307" s="34"/>
      <c r="U307" s="7"/>
      <c r="V307" s="7"/>
      <c r="W307" s="7"/>
      <c r="X307" s="7"/>
    </row>
    <row r="308" spans="1:24" ht="17.25" thickBot="1" x14ac:dyDescent="0.3">
      <c r="B308" s="7"/>
      <c r="C308" s="22">
        <v>901</v>
      </c>
      <c r="D308" s="66" t="s">
        <v>2</v>
      </c>
      <c r="E308" s="47" t="s">
        <v>102</v>
      </c>
      <c r="F308" s="47" t="s">
        <v>3</v>
      </c>
      <c r="G308" s="47" t="s">
        <v>4</v>
      </c>
      <c r="H308" s="47" t="s">
        <v>5</v>
      </c>
      <c r="I308" s="47" t="s">
        <v>6</v>
      </c>
      <c r="J308" s="47" t="s">
        <v>7</v>
      </c>
      <c r="K308" s="47"/>
      <c r="L308" s="49"/>
      <c r="M308" s="49"/>
      <c r="N308" s="50"/>
      <c r="O308" s="27">
        <f ca="1">IF(D308="цвет",SUM(O309:INDIRECT("L"&amp;R308)),IF(SUM(E308:N308)=0,"",SUM(E308:N308)))</f>
        <v>0</v>
      </c>
      <c r="P308" s="154">
        <v>773</v>
      </c>
      <c r="Q308" s="155">
        <f t="shared" si="10"/>
        <v>901</v>
      </c>
      <c r="R308" s="156">
        <f t="shared" ca="1" si="11"/>
        <v>312</v>
      </c>
      <c r="S308" s="157">
        <v>250</v>
      </c>
      <c r="T308" s="158">
        <f ca="1">S308*O308</f>
        <v>0</v>
      </c>
      <c r="U308" s="7"/>
      <c r="V308" s="7"/>
      <c r="W308" s="7"/>
      <c r="X308" s="7"/>
    </row>
    <row r="309" spans="1:24" ht="19.5" thickBot="1" x14ac:dyDescent="0.35">
      <c r="B309" s="7"/>
      <c r="C309" s="166"/>
      <c r="D309" s="63" t="s">
        <v>16</v>
      </c>
      <c r="E309" s="161"/>
      <c r="F309" s="4"/>
      <c r="G309" s="36"/>
      <c r="H309" s="36"/>
      <c r="I309" s="36"/>
      <c r="J309" s="36"/>
      <c r="K309" s="36"/>
      <c r="L309" s="30"/>
      <c r="M309" s="30"/>
      <c r="N309" s="31"/>
      <c r="O309" s="59" t="str">
        <f ca="1">IF(D309="цвет",SUM(O310:INDIRECT("L"&amp;R309)),IF(SUM(E309:N309)=0,"",SUM(E309:N309)))</f>
        <v/>
      </c>
      <c r="P309" s="5" t="s">
        <v>8</v>
      </c>
      <c r="Q309" s="155">
        <f t="shared" si="10"/>
        <v>901</v>
      </c>
      <c r="R309" s="28">
        <f t="shared" ca="1" si="11"/>
        <v>312</v>
      </c>
      <c r="S309" s="60" t="s">
        <v>8</v>
      </c>
      <c r="T309" s="34"/>
      <c r="U309" s="7"/>
      <c r="V309" s="7"/>
      <c r="W309" s="7"/>
      <c r="X309" s="7"/>
    </row>
    <row r="310" spans="1:24" ht="19.5" thickBot="1" x14ac:dyDescent="0.35">
      <c r="B310" s="7"/>
      <c r="C310" s="166"/>
      <c r="D310" s="63" t="s">
        <v>14</v>
      </c>
      <c r="E310" s="161"/>
      <c r="F310" s="161"/>
      <c r="G310" s="4"/>
      <c r="H310" s="4"/>
      <c r="I310" s="36"/>
      <c r="J310" s="36"/>
      <c r="K310" s="36"/>
      <c r="L310" s="30"/>
      <c r="M310" s="30"/>
      <c r="N310" s="31"/>
      <c r="O310" s="59" t="str">
        <f ca="1">IF(D310="цвет",SUM(O311:INDIRECT("L"&amp;R310)),IF(SUM(E310:N310)=0,"",SUM(E310:N310)))</f>
        <v/>
      </c>
      <c r="P310" s="5" t="s">
        <v>8</v>
      </c>
      <c r="Q310" s="155">
        <f t="shared" si="10"/>
        <v>901</v>
      </c>
      <c r="R310" s="28">
        <f t="shared" ca="1" si="11"/>
        <v>312</v>
      </c>
      <c r="S310" s="60" t="s">
        <v>8</v>
      </c>
      <c r="T310" s="34"/>
      <c r="U310" s="7"/>
      <c r="V310" s="7"/>
      <c r="W310" s="7"/>
      <c r="X310" s="7"/>
    </row>
    <row r="311" spans="1:24" ht="117.6" customHeight="1" thickBot="1" x14ac:dyDescent="0.35">
      <c r="C311" s="53"/>
      <c r="D311" s="168" t="s">
        <v>109</v>
      </c>
      <c r="E311" s="168"/>
      <c r="F311" s="168"/>
      <c r="G311" s="168"/>
      <c r="H311" s="168"/>
      <c r="I311" s="168"/>
      <c r="J311" s="168"/>
      <c r="K311" s="168"/>
      <c r="L311" s="168"/>
      <c r="M311" s="168"/>
      <c r="N311" s="168"/>
      <c r="O311" s="59" t="str">
        <f ca="1">IF(D311="цвет",SUM(O312:INDIRECT("L"&amp;R311)),IF(SUM(E311:N311)=0,"",SUM(E311:N311)))</f>
        <v/>
      </c>
      <c r="P311" s="5" t="s">
        <v>8</v>
      </c>
      <c r="Q311" s="155">
        <f t="shared" si="10"/>
        <v>901</v>
      </c>
      <c r="R311" s="28">
        <f t="shared" ca="1" si="11"/>
        <v>312</v>
      </c>
      <c r="S311" s="60" t="s">
        <v>8</v>
      </c>
      <c r="T311" s="34"/>
      <c r="U311" s="7"/>
      <c r="V311" s="7"/>
      <c r="W311" s="7"/>
      <c r="X311" s="7"/>
    </row>
    <row r="312" spans="1:24" ht="17.25" customHeight="1" thickBot="1" x14ac:dyDescent="0.3">
      <c r="A312" s="42"/>
      <c r="B312" s="71"/>
      <c r="C312" s="72"/>
      <c r="D312" s="167" t="str">
        <f>HYPERLINK("https://miamia.ru/search/index.php?q="&amp;Q312&amp;"&amp;s=Поиск?utm_source=Excel&amp;utm_medium=Nalichie&amp;utm_content="&amp;Q312&amp;"","Посмотреть большую фотографию на сайте")</f>
        <v>Посмотреть большую фотографию на сайте</v>
      </c>
      <c r="E312" s="167"/>
      <c r="F312" s="167"/>
      <c r="G312" s="167"/>
      <c r="H312" s="167"/>
      <c r="I312" s="167"/>
      <c r="J312" s="167"/>
      <c r="K312" s="167"/>
      <c r="L312" s="167"/>
      <c r="M312" s="167"/>
      <c r="N312" s="167"/>
      <c r="O312" s="32" t="str">
        <f ca="1">IF(D312="цвет",SUM(O313:INDIRECT("L"&amp;R312)),IF(SUM(E312:N312)=0,"",SUM(E312:N312)))</f>
        <v/>
      </c>
      <c r="P312" s="5" t="s">
        <v>8</v>
      </c>
      <c r="Q312" s="155">
        <f t="shared" si="10"/>
        <v>901</v>
      </c>
      <c r="R312" s="28">
        <f t="shared" ca="1" si="11"/>
        <v>312</v>
      </c>
      <c r="S312" s="44" t="s">
        <v>8</v>
      </c>
      <c r="T312" s="34"/>
      <c r="U312" s="7"/>
      <c r="V312" s="7"/>
      <c r="W312" s="7"/>
      <c r="X312" s="7"/>
    </row>
    <row r="313" spans="1:24" ht="17.25" thickBot="1" x14ac:dyDescent="0.3">
      <c r="B313" s="7"/>
      <c r="C313" s="22">
        <v>902</v>
      </c>
      <c r="D313" s="66" t="s">
        <v>2</v>
      </c>
      <c r="E313" s="47" t="s">
        <v>102</v>
      </c>
      <c r="F313" s="47" t="s">
        <v>3</v>
      </c>
      <c r="G313" s="47" t="s">
        <v>4</v>
      </c>
      <c r="H313" s="47" t="s">
        <v>5</v>
      </c>
      <c r="I313" s="47" t="s">
        <v>6</v>
      </c>
      <c r="J313" s="47" t="s">
        <v>7</v>
      </c>
      <c r="K313" s="47"/>
      <c r="L313" s="49"/>
      <c r="M313" s="49"/>
      <c r="N313" s="50"/>
      <c r="O313" s="27">
        <f ca="1">IF(D313="цвет",SUM(O314:INDIRECT("L"&amp;R313)),IF(SUM(E313:N313)=0,"",SUM(E313:N313)))</f>
        <v>0</v>
      </c>
      <c r="P313" s="154">
        <v>1290</v>
      </c>
      <c r="Q313" s="155">
        <f t="shared" si="10"/>
        <v>902</v>
      </c>
      <c r="R313" s="156">
        <f t="shared" ca="1" si="11"/>
        <v>317</v>
      </c>
      <c r="S313" s="157">
        <v>250</v>
      </c>
      <c r="T313" s="158">
        <f ca="1">S313*O313</f>
        <v>0</v>
      </c>
      <c r="U313" s="7"/>
      <c r="V313" s="7"/>
      <c r="W313" s="7"/>
      <c r="X313" s="7"/>
    </row>
    <row r="314" spans="1:24" ht="19.5" thickBot="1" x14ac:dyDescent="0.35">
      <c r="B314" s="7"/>
      <c r="C314" s="166"/>
      <c r="D314" s="63" t="s">
        <v>16</v>
      </c>
      <c r="E314" s="36"/>
      <c r="F314" s="36"/>
      <c r="G314" s="36"/>
      <c r="H314" s="36"/>
      <c r="I314" s="36"/>
      <c r="J314" s="36"/>
      <c r="K314" s="36"/>
      <c r="L314" s="30"/>
      <c r="M314" s="30"/>
      <c r="N314" s="31"/>
      <c r="O314" s="59" t="str">
        <f ca="1">IF(D314="цвет",SUM(O315:INDIRECT("L"&amp;R314)),IF(SUM(E314:N314)=0,"",SUM(E314:N314)))</f>
        <v/>
      </c>
      <c r="P314" s="5" t="s">
        <v>8</v>
      </c>
      <c r="Q314" s="155">
        <f t="shared" si="10"/>
        <v>902</v>
      </c>
      <c r="R314" s="28">
        <f t="shared" ca="1" si="11"/>
        <v>317</v>
      </c>
      <c r="S314" s="60" t="s">
        <v>8</v>
      </c>
      <c r="T314" s="34"/>
      <c r="U314" s="7"/>
      <c r="V314" s="7"/>
      <c r="W314" s="7"/>
      <c r="X314" s="7"/>
    </row>
    <row r="315" spans="1:24" ht="19.5" thickBot="1" x14ac:dyDescent="0.35">
      <c r="B315" s="7"/>
      <c r="C315" s="166"/>
      <c r="D315" s="63" t="s">
        <v>14</v>
      </c>
      <c r="E315" s="36"/>
      <c r="F315" s="36"/>
      <c r="G315" s="36"/>
      <c r="H315" s="36"/>
      <c r="I315" s="161"/>
      <c r="J315" s="4"/>
      <c r="K315" s="36"/>
      <c r="L315" s="30"/>
      <c r="M315" s="30"/>
      <c r="N315" s="31"/>
      <c r="O315" s="59" t="str">
        <f ca="1">IF(D315="цвет",SUM(O316:INDIRECT("L"&amp;R315)),IF(SUM(E315:N315)=0,"",SUM(E315:N315)))</f>
        <v/>
      </c>
      <c r="P315" s="5" t="s">
        <v>8</v>
      </c>
      <c r="Q315" s="155">
        <f t="shared" si="10"/>
        <v>902</v>
      </c>
      <c r="R315" s="28">
        <f t="shared" ca="1" si="11"/>
        <v>317</v>
      </c>
      <c r="S315" s="60" t="s">
        <v>8</v>
      </c>
      <c r="T315" s="34"/>
      <c r="U315" s="7"/>
      <c r="V315" s="7"/>
      <c r="W315" s="7"/>
      <c r="X315" s="7"/>
    </row>
    <row r="316" spans="1:24" ht="117.6" customHeight="1" thickBot="1" x14ac:dyDescent="0.35">
      <c r="C316" s="53"/>
      <c r="D316" s="169" t="s">
        <v>108</v>
      </c>
      <c r="E316" s="168"/>
      <c r="F316" s="168"/>
      <c r="G316" s="168"/>
      <c r="H316" s="168"/>
      <c r="I316" s="168"/>
      <c r="J316" s="168"/>
      <c r="K316" s="168"/>
      <c r="L316" s="168"/>
      <c r="M316" s="168"/>
      <c r="N316" s="168"/>
      <c r="O316" s="59" t="str">
        <f ca="1">IF(D316="цвет",SUM(O317:INDIRECT("L"&amp;R316)),IF(SUM(E316:N316)=0,"",SUM(E316:N316)))</f>
        <v/>
      </c>
      <c r="P316" s="5" t="s">
        <v>8</v>
      </c>
      <c r="Q316" s="155">
        <f t="shared" si="10"/>
        <v>902</v>
      </c>
      <c r="R316" s="28">
        <f t="shared" ca="1" si="11"/>
        <v>317</v>
      </c>
      <c r="S316" s="60" t="s">
        <v>8</v>
      </c>
      <c r="T316" s="34"/>
      <c r="U316" s="7"/>
      <c r="V316" s="7"/>
      <c r="W316" s="7"/>
      <c r="X316" s="7"/>
    </row>
    <row r="317" spans="1:24" ht="17.25" customHeight="1" thickBot="1" x14ac:dyDescent="0.3">
      <c r="A317" s="42"/>
      <c r="B317" s="71"/>
      <c r="C317" s="72"/>
      <c r="D317" s="167" t="str">
        <f>HYPERLINK("https://miamia.ru/search/index.php?q="&amp;Q317&amp;"&amp;s=Поиск?utm_source=Excel&amp;utm_medium=Nalichie&amp;utm_content="&amp;Q317&amp;"","Посмотреть большую фотографию на сайте")</f>
        <v>Посмотреть большую фотографию на сайте</v>
      </c>
      <c r="E317" s="167"/>
      <c r="F317" s="167"/>
      <c r="G317" s="167"/>
      <c r="H317" s="167"/>
      <c r="I317" s="167"/>
      <c r="J317" s="167"/>
      <c r="K317" s="167"/>
      <c r="L317" s="167"/>
      <c r="M317" s="167"/>
      <c r="N317" s="167"/>
      <c r="O317" s="32" t="str">
        <f ca="1">IF(D317="цвет",SUM(O318:INDIRECT("L"&amp;R317)),IF(SUM(E317:N317)=0,"",SUM(E317:N317)))</f>
        <v/>
      </c>
      <c r="P317" s="5" t="s">
        <v>8</v>
      </c>
      <c r="Q317" s="155">
        <f t="shared" si="10"/>
        <v>902</v>
      </c>
      <c r="R317" s="28">
        <f t="shared" ca="1" si="11"/>
        <v>317</v>
      </c>
      <c r="S317" s="44" t="s">
        <v>8</v>
      </c>
      <c r="T317" s="34"/>
      <c r="U317" s="7"/>
      <c r="V317" s="7"/>
      <c r="W317" s="7"/>
      <c r="X317" s="7"/>
    </row>
    <row r="318" spans="1:24" ht="17.25" thickBot="1" x14ac:dyDescent="0.3">
      <c r="B318" s="7"/>
      <c r="C318" s="22">
        <v>903</v>
      </c>
      <c r="D318" s="66" t="s">
        <v>2</v>
      </c>
      <c r="E318" s="47" t="s">
        <v>102</v>
      </c>
      <c r="F318" s="47" t="s">
        <v>3</v>
      </c>
      <c r="G318" s="47" t="s">
        <v>4</v>
      </c>
      <c r="H318" s="47" t="s">
        <v>5</v>
      </c>
      <c r="I318" s="47" t="s">
        <v>6</v>
      </c>
      <c r="J318" s="47" t="s">
        <v>7</v>
      </c>
      <c r="K318" s="47"/>
      <c r="L318" s="49"/>
      <c r="M318" s="49"/>
      <c r="N318" s="50"/>
      <c r="O318" s="27">
        <f ca="1">IF(D318="цвет",SUM(O319:INDIRECT("L"&amp;R318)),IF(SUM(E318:N318)=0,"",SUM(E318:N318)))</f>
        <v>0</v>
      </c>
      <c r="P318" s="154">
        <v>1290</v>
      </c>
      <c r="Q318" s="155">
        <f t="shared" si="10"/>
        <v>903</v>
      </c>
      <c r="R318" s="156">
        <f t="shared" ca="1" si="11"/>
        <v>322</v>
      </c>
      <c r="S318" s="157">
        <v>250</v>
      </c>
      <c r="T318" s="158">
        <f ca="1">S318*O318</f>
        <v>0</v>
      </c>
      <c r="U318" s="7"/>
      <c r="V318" s="7"/>
      <c r="W318" s="7"/>
      <c r="X318" s="7"/>
    </row>
    <row r="319" spans="1:24" ht="19.5" thickBot="1" x14ac:dyDescent="0.35">
      <c r="B319" s="7"/>
      <c r="C319" s="166"/>
      <c r="D319" s="63" t="s">
        <v>16</v>
      </c>
      <c r="E319" s="36"/>
      <c r="F319" s="36"/>
      <c r="G319" s="36"/>
      <c r="H319" s="36"/>
      <c r="I319" s="36"/>
      <c r="J319" s="36"/>
      <c r="K319" s="36"/>
      <c r="L319" s="30"/>
      <c r="M319" s="30"/>
      <c r="N319" s="31"/>
      <c r="O319" s="59" t="str">
        <f ca="1">IF(D319="цвет",SUM(O320:INDIRECT("L"&amp;R319)),IF(SUM(E319:N319)=0,"",SUM(E319:N319)))</f>
        <v/>
      </c>
      <c r="P319" s="5" t="s">
        <v>8</v>
      </c>
      <c r="Q319" s="155">
        <f t="shared" si="10"/>
        <v>903</v>
      </c>
      <c r="R319" s="28">
        <f t="shared" ca="1" si="11"/>
        <v>322</v>
      </c>
      <c r="S319" s="60" t="s">
        <v>8</v>
      </c>
      <c r="T319" s="34"/>
      <c r="U319" s="7"/>
      <c r="V319" s="7"/>
      <c r="W319" s="7"/>
      <c r="X319" s="7"/>
    </row>
    <row r="320" spans="1:24" ht="19.5" thickBot="1" x14ac:dyDescent="0.35">
      <c r="B320" s="7"/>
      <c r="C320" s="166"/>
      <c r="D320" s="63" t="s">
        <v>14</v>
      </c>
      <c r="E320" s="36"/>
      <c r="F320" s="36"/>
      <c r="G320" s="36"/>
      <c r="H320" s="36"/>
      <c r="I320" s="4"/>
      <c r="J320" s="161"/>
      <c r="K320" s="36"/>
      <c r="L320" s="30"/>
      <c r="M320" s="30"/>
      <c r="N320" s="31"/>
      <c r="O320" s="59" t="str">
        <f ca="1">IF(D320="цвет",SUM(O321:INDIRECT("L"&amp;R320)),IF(SUM(E320:N320)=0,"",SUM(E320:N320)))</f>
        <v/>
      </c>
      <c r="P320" s="5" t="s">
        <v>8</v>
      </c>
      <c r="Q320" s="155">
        <f t="shared" si="10"/>
        <v>903</v>
      </c>
      <c r="R320" s="28">
        <f t="shared" ca="1" si="11"/>
        <v>322</v>
      </c>
      <c r="S320" s="60" t="s">
        <v>8</v>
      </c>
      <c r="T320" s="34"/>
      <c r="U320" s="7"/>
      <c r="V320" s="7"/>
      <c r="W320" s="7"/>
      <c r="X320" s="7"/>
    </row>
    <row r="321" spans="1:24" ht="117.6" customHeight="1" thickBot="1" x14ac:dyDescent="0.35">
      <c r="C321" s="53"/>
      <c r="D321" s="169" t="s">
        <v>108</v>
      </c>
      <c r="E321" s="168"/>
      <c r="F321" s="168"/>
      <c r="G321" s="168"/>
      <c r="H321" s="168"/>
      <c r="I321" s="168"/>
      <c r="J321" s="168"/>
      <c r="K321" s="168"/>
      <c r="L321" s="168"/>
      <c r="M321" s="168"/>
      <c r="N321" s="168"/>
      <c r="O321" s="59" t="str">
        <f ca="1">IF(D321="цвет",SUM(O322:INDIRECT("L"&amp;R321)),IF(SUM(E321:N321)=0,"",SUM(E321:N321)))</f>
        <v/>
      </c>
      <c r="P321" s="5" t="s">
        <v>8</v>
      </c>
      <c r="Q321" s="155">
        <f t="shared" si="10"/>
        <v>903</v>
      </c>
      <c r="R321" s="28">
        <f t="shared" ca="1" si="11"/>
        <v>322</v>
      </c>
      <c r="S321" s="60" t="s">
        <v>8</v>
      </c>
      <c r="T321" s="34"/>
      <c r="U321" s="7"/>
      <c r="V321" s="7"/>
      <c r="W321" s="7"/>
      <c r="X321" s="7"/>
    </row>
    <row r="322" spans="1:24" ht="17.25" customHeight="1" thickBot="1" x14ac:dyDescent="0.3">
      <c r="A322" s="42"/>
      <c r="B322" s="71"/>
      <c r="C322" s="72"/>
      <c r="D322" s="167" t="str">
        <f>HYPERLINK("https://miamia.ru/search/index.php?q="&amp;Q322&amp;"&amp;s=Поиск?utm_source=Excel&amp;utm_medium=Nalichie&amp;utm_content="&amp;Q322&amp;"","Посмотреть большую фотографию на сайте")</f>
        <v>Посмотреть большую фотографию на сайте</v>
      </c>
      <c r="E322" s="167"/>
      <c r="F322" s="167"/>
      <c r="G322" s="167"/>
      <c r="H322" s="167"/>
      <c r="I322" s="167"/>
      <c r="J322" s="167"/>
      <c r="K322" s="167"/>
      <c r="L322" s="167"/>
      <c r="M322" s="167"/>
      <c r="N322" s="167"/>
      <c r="O322" s="32" t="str">
        <f ca="1">IF(D322="цвет",SUM(O323:INDIRECT("L"&amp;R322)),IF(SUM(E322:N322)=0,"",SUM(E322:N322)))</f>
        <v/>
      </c>
      <c r="P322" s="5" t="s">
        <v>8</v>
      </c>
      <c r="Q322" s="155">
        <f t="shared" si="10"/>
        <v>903</v>
      </c>
      <c r="R322" s="28">
        <f t="shared" ca="1" si="11"/>
        <v>322</v>
      </c>
      <c r="S322" s="44" t="s">
        <v>8</v>
      </c>
      <c r="T322" s="34"/>
      <c r="U322" s="7"/>
      <c r="V322" s="7"/>
      <c r="W322" s="7"/>
      <c r="X322" s="7"/>
    </row>
    <row r="323" spans="1:24" ht="17.25" thickBot="1" x14ac:dyDescent="0.3">
      <c r="B323" s="7"/>
      <c r="C323" s="22">
        <v>904</v>
      </c>
      <c r="D323" s="66" t="s">
        <v>2</v>
      </c>
      <c r="E323" s="47" t="s">
        <v>102</v>
      </c>
      <c r="F323" s="47" t="s">
        <v>3</v>
      </c>
      <c r="G323" s="47" t="s">
        <v>4</v>
      </c>
      <c r="H323" s="47" t="s">
        <v>5</v>
      </c>
      <c r="I323" s="47" t="s">
        <v>6</v>
      </c>
      <c r="J323" s="47" t="s">
        <v>7</v>
      </c>
      <c r="K323" s="47"/>
      <c r="L323" s="49"/>
      <c r="M323" s="49"/>
      <c r="N323" s="50"/>
      <c r="O323" s="27">
        <f ca="1">IF(D323="цвет",SUM(O324:INDIRECT("L"&amp;R323)),IF(SUM(E323:N323)=0,"",SUM(E323:N323)))</f>
        <v>0</v>
      </c>
      <c r="P323" s="154">
        <v>1290</v>
      </c>
      <c r="Q323" s="155">
        <f t="shared" si="10"/>
        <v>904</v>
      </c>
      <c r="R323" s="156">
        <f t="shared" ca="1" si="11"/>
        <v>327</v>
      </c>
      <c r="S323" s="157">
        <v>250</v>
      </c>
      <c r="T323" s="158">
        <f ca="1">S323*O323</f>
        <v>0</v>
      </c>
      <c r="U323" s="7"/>
      <c r="V323" s="7"/>
      <c r="W323" s="7"/>
      <c r="X323" s="7"/>
    </row>
    <row r="324" spans="1:24" ht="19.5" thickBot="1" x14ac:dyDescent="0.35">
      <c r="B324" s="7"/>
      <c r="C324" s="166"/>
      <c r="D324" s="63" t="s">
        <v>16</v>
      </c>
      <c r="E324" s="36"/>
      <c r="F324" s="36"/>
      <c r="G324" s="36"/>
      <c r="H324" s="36"/>
      <c r="I324" s="36"/>
      <c r="J324" s="36"/>
      <c r="K324" s="36"/>
      <c r="L324" s="30"/>
      <c r="M324" s="30"/>
      <c r="N324" s="31"/>
      <c r="O324" s="59" t="str">
        <f ca="1">IF(D324="цвет",SUM(O325:INDIRECT("L"&amp;R324)),IF(SUM(E324:N324)=0,"",SUM(E324:N324)))</f>
        <v/>
      </c>
      <c r="P324" s="5" t="s">
        <v>8</v>
      </c>
      <c r="Q324" s="155">
        <f t="shared" si="10"/>
        <v>904</v>
      </c>
      <c r="R324" s="28">
        <f t="shared" ca="1" si="11"/>
        <v>327</v>
      </c>
      <c r="S324" s="60" t="s">
        <v>8</v>
      </c>
      <c r="T324" s="34"/>
      <c r="U324" s="7"/>
      <c r="V324" s="7"/>
      <c r="W324" s="7"/>
      <c r="X324" s="7"/>
    </row>
    <row r="325" spans="1:24" ht="19.5" thickBot="1" x14ac:dyDescent="0.35">
      <c r="B325" s="7"/>
      <c r="C325" s="166"/>
      <c r="D325" s="63" t="s">
        <v>14</v>
      </c>
      <c r="E325" s="36"/>
      <c r="F325" s="161"/>
      <c r="G325" s="161"/>
      <c r="H325" s="36"/>
      <c r="I325" s="161"/>
      <c r="J325" s="161"/>
      <c r="K325" s="36"/>
      <c r="L325" s="30"/>
      <c r="M325" s="30"/>
      <c r="N325" s="31"/>
      <c r="O325" s="59" t="str">
        <f ca="1">IF(D325="цвет",SUM(O326:INDIRECT("L"&amp;R325)),IF(SUM(E325:N325)=0,"",SUM(E325:N325)))</f>
        <v/>
      </c>
      <c r="P325" s="5" t="s">
        <v>8</v>
      </c>
      <c r="Q325" s="155">
        <f t="shared" si="10"/>
        <v>904</v>
      </c>
      <c r="R325" s="28">
        <f t="shared" ca="1" si="11"/>
        <v>327</v>
      </c>
      <c r="S325" s="60" t="s">
        <v>8</v>
      </c>
      <c r="T325" s="34"/>
      <c r="U325" s="7"/>
      <c r="V325" s="7"/>
      <c r="W325" s="7"/>
      <c r="X325" s="7"/>
    </row>
    <row r="326" spans="1:24" ht="117.6" customHeight="1" thickBot="1" x14ac:dyDescent="0.35">
      <c r="C326" s="53"/>
      <c r="D326" s="169" t="s">
        <v>108</v>
      </c>
      <c r="E326" s="168"/>
      <c r="F326" s="168"/>
      <c r="G326" s="168"/>
      <c r="H326" s="168"/>
      <c r="I326" s="168"/>
      <c r="J326" s="168"/>
      <c r="K326" s="168"/>
      <c r="L326" s="168"/>
      <c r="M326" s="168"/>
      <c r="N326" s="168"/>
      <c r="O326" s="59" t="str">
        <f ca="1">IF(D326="цвет",SUM(O327:INDIRECT("L"&amp;R326)),IF(SUM(E326:N326)=0,"",SUM(E326:N326)))</f>
        <v/>
      </c>
      <c r="P326" s="5" t="s">
        <v>8</v>
      </c>
      <c r="Q326" s="155">
        <f t="shared" si="10"/>
        <v>904</v>
      </c>
      <c r="R326" s="28">
        <f t="shared" ca="1" si="11"/>
        <v>327</v>
      </c>
      <c r="S326" s="60" t="s">
        <v>8</v>
      </c>
      <c r="T326" s="34"/>
      <c r="U326" s="7"/>
      <c r="V326" s="7"/>
      <c r="W326" s="7"/>
      <c r="X326" s="7"/>
    </row>
    <row r="327" spans="1:24" ht="17.25" customHeight="1" thickBot="1" x14ac:dyDescent="0.3">
      <c r="A327" s="42"/>
      <c r="B327" s="71"/>
      <c r="C327" s="72"/>
      <c r="D327" s="167" t="str">
        <f>HYPERLINK("https://miamia.ru/search/index.php?q="&amp;Q327&amp;"&amp;s=Поиск?utm_source=Excel&amp;utm_medium=Nalichie&amp;utm_content="&amp;Q327&amp;"","Посмотреть большую фотографию на сайте")</f>
        <v>Посмотреть большую фотографию на сайте</v>
      </c>
      <c r="E327" s="167"/>
      <c r="F327" s="167"/>
      <c r="G327" s="167"/>
      <c r="H327" s="167"/>
      <c r="I327" s="167"/>
      <c r="J327" s="167"/>
      <c r="K327" s="167"/>
      <c r="L327" s="167"/>
      <c r="M327" s="167"/>
      <c r="N327" s="167"/>
      <c r="O327" s="32" t="str">
        <f ca="1">IF(D327="цвет",SUM(O328:INDIRECT("L"&amp;R327)),IF(SUM(E327:N327)=0,"",SUM(E327:N327)))</f>
        <v/>
      </c>
      <c r="P327" s="5" t="s">
        <v>8</v>
      </c>
      <c r="Q327" s="155">
        <f t="shared" si="10"/>
        <v>904</v>
      </c>
      <c r="R327" s="28">
        <f t="shared" ca="1" si="11"/>
        <v>327</v>
      </c>
      <c r="S327" s="44" t="s">
        <v>8</v>
      </c>
      <c r="T327" s="34"/>
      <c r="U327" s="7"/>
      <c r="V327" s="7"/>
      <c r="W327" s="7"/>
      <c r="X327" s="7"/>
    </row>
    <row r="328" spans="1:24" ht="17.25" thickBot="1" x14ac:dyDescent="0.3">
      <c r="B328" s="7"/>
      <c r="C328" s="22">
        <v>905</v>
      </c>
      <c r="D328" s="66" t="s">
        <v>2</v>
      </c>
      <c r="E328" s="47" t="s">
        <v>102</v>
      </c>
      <c r="F328" s="47" t="s">
        <v>3</v>
      </c>
      <c r="G328" s="47" t="s">
        <v>4</v>
      </c>
      <c r="H328" s="47" t="s">
        <v>5</v>
      </c>
      <c r="I328" s="47" t="s">
        <v>6</v>
      </c>
      <c r="J328" s="47" t="s">
        <v>7</v>
      </c>
      <c r="K328" s="47"/>
      <c r="L328" s="49"/>
      <c r="M328" s="49"/>
      <c r="N328" s="50"/>
      <c r="O328" s="27">
        <f ca="1">IF(D328="цвет",SUM(O329:INDIRECT("L"&amp;R328)),IF(SUM(E328:N328)=0,"",SUM(E328:N328)))</f>
        <v>0</v>
      </c>
      <c r="P328" s="154">
        <v>1290</v>
      </c>
      <c r="Q328" s="155">
        <f t="shared" si="10"/>
        <v>905</v>
      </c>
      <c r="R328" s="156">
        <f t="shared" ca="1" si="11"/>
        <v>332</v>
      </c>
      <c r="S328" s="157">
        <v>250</v>
      </c>
      <c r="T328" s="158">
        <f ca="1">S328*O328</f>
        <v>0</v>
      </c>
      <c r="U328" s="7"/>
      <c r="V328" s="7"/>
      <c r="W328" s="7"/>
      <c r="X328" s="7"/>
    </row>
    <row r="329" spans="1:24" ht="19.5" thickBot="1" x14ac:dyDescent="0.35">
      <c r="B329" s="7"/>
      <c r="C329" s="166"/>
      <c r="D329" s="63" t="s">
        <v>16</v>
      </c>
      <c r="E329" s="36"/>
      <c r="F329" s="36"/>
      <c r="G329" s="36"/>
      <c r="H329" s="36"/>
      <c r="I329" s="36"/>
      <c r="J329" s="36"/>
      <c r="K329" s="36"/>
      <c r="L329" s="30"/>
      <c r="M329" s="30"/>
      <c r="N329" s="31"/>
      <c r="O329" s="59" t="str">
        <f ca="1">IF(D329="цвет",SUM(O330:INDIRECT("L"&amp;R329)),IF(SUM(E329:N329)=0,"",SUM(E329:N329)))</f>
        <v/>
      </c>
      <c r="P329" s="5" t="s">
        <v>8</v>
      </c>
      <c r="Q329" s="155">
        <f t="shared" si="10"/>
        <v>905</v>
      </c>
      <c r="R329" s="28">
        <f t="shared" ca="1" si="11"/>
        <v>332</v>
      </c>
      <c r="S329" s="60" t="s">
        <v>8</v>
      </c>
      <c r="T329" s="34"/>
      <c r="U329" s="7"/>
      <c r="V329" s="7"/>
      <c r="W329" s="7"/>
      <c r="X329" s="7"/>
    </row>
    <row r="330" spans="1:24" ht="19.5" thickBot="1" x14ac:dyDescent="0.35">
      <c r="B330" s="7"/>
      <c r="C330" s="166"/>
      <c r="D330" s="63" t="s">
        <v>14</v>
      </c>
      <c r="E330" s="36"/>
      <c r="F330" s="161"/>
      <c r="G330" s="4"/>
      <c r="H330" s="36"/>
      <c r="I330" s="36"/>
      <c r="J330" s="36"/>
      <c r="K330" s="36"/>
      <c r="L330" s="30"/>
      <c r="M330" s="30"/>
      <c r="N330" s="31"/>
      <c r="O330" s="59" t="str">
        <f ca="1">IF(D330="цвет",SUM(O331:INDIRECT("L"&amp;R330)),IF(SUM(E330:N330)=0,"",SUM(E330:N330)))</f>
        <v/>
      </c>
      <c r="P330" s="5" t="s">
        <v>8</v>
      </c>
      <c r="Q330" s="155">
        <f t="shared" si="10"/>
        <v>905</v>
      </c>
      <c r="R330" s="28">
        <f t="shared" ca="1" si="11"/>
        <v>332</v>
      </c>
      <c r="S330" s="60" t="s">
        <v>8</v>
      </c>
      <c r="T330" s="34"/>
      <c r="U330" s="7"/>
      <c r="V330" s="7"/>
      <c r="W330" s="7"/>
      <c r="X330" s="7"/>
    </row>
    <row r="331" spans="1:24" ht="117.6" customHeight="1" thickBot="1" x14ac:dyDescent="0.35">
      <c r="C331" s="53"/>
      <c r="D331" s="169" t="s">
        <v>108</v>
      </c>
      <c r="E331" s="168"/>
      <c r="F331" s="168"/>
      <c r="G331" s="168"/>
      <c r="H331" s="168"/>
      <c r="I331" s="168"/>
      <c r="J331" s="168"/>
      <c r="K331" s="168"/>
      <c r="L331" s="168"/>
      <c r="M331" s="168"/>
      <c r="N331" s="168"/>
      <c r="O331" s="59" t="str">
        <f ca="1">IF(D331="цвет",SUM(O332:INDIRECT("L"&amp;R331)),IF(SUM(E331:N331)=0,"",SUM(E331:N331)))</f>
        <v/>
      </c>
      <c r="P331" s="5" t="s">
        <v>8</v>
      </c>
      <c r="Q331" s="155">
        <f t="shared" si="10"/>
        <v>905</v>
      </c>
      <c r="R331" s="28">
        <f t="shared" ca="1" si="11"/>
        <v>332</v>
      </c>
      <c r="S331" s="60" t="s">
        <v>8</v>
      </c>
      <c r="T331" s="34"/>
      <c r="U331" s="7"/>
      <c r="V331" s="7"/>
      <c r="W331" s="7"/>
      <c r="X331" s="7"/>
    </row>
    <row r="332" spans="1:24" ht="17.25" customHeight="1" thickBot="1" x14ac:dyDescent="0.3">
      <c r="A332" s="42"/>
      <c r="B332" s="71"/>
      <c r="C332" s="72"/>
      <c r="D332" s="167" t="str">
        <f>HYPERLINK("https://miamia.ru/search/index.php?q="&amp;Q332&amp;"&amp;s=Поиск?utm_source=Excel&amp;utm_medium=Nalichie&amp;utm_content="&amp;Q332&amp;"","Посмотреть большую фотографию на сайте")</f>
        <v>Посмотреть большую фотографию на сайте</v>
      </c>
      <c r="E332" s="167"/>
      <c r="F332" s="167"/>
      <c r="G332" s="167"/>
      <c r="H332" s="167"/>
      <c r="I332" s="167"/>
      <c r="J332" s="167"/>
      <c r="K332" s="167"/>
      <c r="L332" s="167"/>
      <c r="M332" s="167"/>
      <c r="N332" s="167"/>
      <c r="O332" s="32" t="str">
        <f ca="1">IF(D332="цвет",SUM(O333:INDIRECT("L"&amp;R332)),IF(SUM(E332:N332)=0,"",SUM(E332:N332)))</f>
        <v/>
      </c>
      <c r="P332" s="5" t="s">
        <v>8</v>
      </c>
      <c r="Q332" s="155">
        <f t="shared" si="10"/>
        <v>905</v>
      </c>
      <c r="R332" s="28">
        <f t="shared" ca="1" si="11"/>
        <v>332</v>
      </c>
      <c r="S332" s="44" t="s">
        <v>8</v>
      </c>
      <c r="T332" s="34"/>
      <c r="U332" s="7"/>
      <c r="V332" s="7"/>
      <c r="W332" s="7"/>
      <c r="X332" s="7"/>
    </row>
    <row r="333" spans="1:24" ht="17.25" thickBot="1" x14ac:dyDescent="0.3">
      <c r="B333" s="7"/>
      <c r="C333" s="22">
        <v>906</v>
      </c>
      <c r="D333" s="66" t="s">
        <v>2</v>
      </c>
      <c r="E333" s="47" t="s">
        <v>102</v>
      </c>
      <c r="F333" s="47" t="s">
        <v>3</v>
      </c>
      <c r="G333" s="47" t="s">
        <v>4</v>
      </c>
      <c r="H333" s="47" t="s">
        <v>5</v>
      </c>
      <c r="I333" s="47" t="s">
        <v>6</v>
      </c>
      <c r="J333" s="47" t="s">
        <v>7</v>
      </c>
      <c r="K333" s="47"/>
      <c r="L333" s="49"/>
      <c r="M333" s="49"/>
      <c r="N333" s="50"/>
      <c r="O333" s="27">
        <f ca="1">IF(D333="цвет",SUM(O334:INDIRECT("L"&amp;R333)),IF(SUM(E333:N333)=0,"",SUM(E333:N333)))</f>
        <v>0</v>
      </c>
      <c r="P333" s="154">
        <v>1290</v>
      </c>
      <c r="Q333" s="155">
        <f t="shared" si="10"/>
        <v>906</v>
      </c>
      <c r="R333" s="156">
        <f t="shared" ca="1" si="11"/>
        <v>337</v>
      </c>
      <c r="S333" s="157">
        <v>250</v>
      </c>
      <c r="T333" s="158">
        <f ca="1">S333*O333</f>
        <v>0</v>
      </c>
      <c r="U333" s="7"/>
      <c r="V333" s="7"/>
      <c r="W333" s="7"/>
      <c r="X333" s="7"/>
    </row>
    <row r="334" spans="1:24" ht="19.5" thickBot="1" x14ac:dyDescent="0.35">
      <c r="B334" s="7"/>
      <c r="C334" s="166"/>
      <c r="D334" s="63" t="s">
        <v>16</v>
      </c>
      <c r="E334" s="36"/>
      <c r="F334" s="36"/>
      <c r="G334" s="36"/>
      <c r="H334" s="36"/>
      <c r="I334" s="36"/>
      <c r="J334" s="36"/>
      <c r="K334" s="36"/>
      <c r="L334" s="30"/>
      <c r="M334" s="30"/>
      <c r="N334" s="31"/>
      <c r="O334" s="59" t="str">
        <f ca="1">IF(D334="цвет",SUM(O335:INDIRECT("L"&amp;R334)),IF(SUM(E334:N334)=0,"",SUM(E334:N334)))</f>
        <v/>
      </c>
      <c r="P334" s="5" t="s">
        <v>8</v>
      </c>
      <c r="Q334" s="155">
        <f t="shared" si="10"/>
        <v>906</v>
      </c>
      <c r="R334" s="28">
        <f t="shared" ca="1" si="11"/>
        <v>337</v>
      </c>
      <c r="S334" s="60" t="s">
        <v>8</v>
      </c>
      <c r="T334" s="34"/>
      <c r="U334" s="7"/>
      <c r="V334" s="7"/>
      <c r="W334" s="7"/>
      <c r="X334" s="7"/>
    </row>
    <row r="335" spans="1:24" ht="19.5" thickBot="1" x14ac:dyDescent="0.35">
      <c r="B335" s="7"/>
      <c r="C335" s="166"/>
      <c r="D335" s="63" t="s">
        <v>14</v>
      </c>
      <c r="E335" s="4"/>
      <c r="F335" s="161"/>
      <c r="G335" s="36"/>
      <c r="H335" s="4"/>
      <c r="I335" s="161"/>
      <c r="J335" s="161"/>
      <c r="K335" s="36"/>
      <c r="L335" s="30"/>
      <c r="M335" s="30"/>
      <c r="N335" s="31"/>
      <c r="O335" s="59" t="str">
        <f ca="1">IF(D335="цвет",SUM(O336:INDIRECT("L"&amp;R335)),IF(SUM(E335:N335)=0,"",SUM(E335:N335)))</f>
        <v/>
      </c>
      <c r="P335" s="5" t="s">
        <v>8</v>
      </c>
      <c r="Q335" s="155">
        <f t="shared" si="10"/>
        <v>906</v>
      </c>
      <c r="R335" s="28">
        <f t="shared" ca="1" si="11"/>
        <v>337</v>
      </c>
      <c r="S335" s="60" t="s">
        <v>8</v>
      </c>
      <c r="T335" s="34"/>
      <c r="U335" s="7"/>
      <c r="V335" s="7"/>
      <c r="W335" s="7"/>
      <c r="X335" s="7"/>
    </row>
    <row r="336" spans="1:24" ht="117.6" customHeight="1" thickBot="1" x14ac:dyDescent="0.35">
      <c r="C336" s="53"/>
      <c r="D336" s="169" t="s">
        <v>108</v>
      </c>
      <c r="E336" s="168"/>
      <c r="F336" s="168"/>
      <c r="G336" s="168"/>
      <c r="H336" s="168"/>
      <c r="I336" s="168"/>
      <c r="J336" s="168"/>
      <c r="K336" s="168"/>
      <c r="L336" s="168"/>
      <c r="M336" s="168"/>
      <c r="N336" s="168"/>
      <c r="O336" s="59" t="str">
        <f ca="1">IF(D336="цвет",SUM(O337:INDIRECT("L"&amp;R336)),IF(SUM(E336:N336)=0,"",SUM(E336:N336)))</f>
        <v/>
      </c>
      <c r="P336" s="5" t="s">
        <v>8</v>
      </c>
      <c r="Q336" s="155">
        <f t="shared" si="10"/>
        <v>906</v>
      </c>
      <c r="R336" s="28">
        <f t="shared" ca="1" si="11"/>
        <v>337</v>
      </c>
      <c r="S336" s="60" t="s">
        <v>8</v>
      </c>
      <c r="T336" s="34"/>
      <c r="U336" s="7"/>
      <c r="V336" s="7"/>
      <c r="W336" s="7"/>
      <c r="X336" s="7"/>
    </row>
    <row r="337" spans="1:24" ht="17.25" customHeight="1" thickBot="1" x14ac:dyDescent="0.3">
      <c r="A337" s="42"/>
      <c r="B337" s="71"/>
      <c r="C337" s="72"/>
      <c r="D337" s="167" t="str">
        <f>HYPERLINK("https://miamia.ru/search/index.php?q="&amp;Q337&amp;"&amp;s=Поиск?utm_source=Excel&amp;utm_medium=Nalichie&amp;utm_content="&amp;Q337&amp;"","Посмотреть большую фотографию на сайте")</f>
        <v>Посмотреть большую фотографию на сайте</v>
      </c>
      <c r="E337" s="167"/>
      <c r="F337" s="167"/>
      <c r="G337" s="167"/>
      <c r="H337" s="167"/>
      <c r="I337" s="167"/>
      <c r="J337" s="167"/>
      <c r="K337" s="167"/>
      <c r="L337" s="167"/>
      <c r="M337" s="167"/>
      <c r="N337" s="167"/>
      <c r="O337" s="32" t="str">
        <f ca="1">IF(D337="цвет",SUM(O338:INDIRECT("L"&amp;R337)),IF(SUM(E337:N337)=0,"",SUM(E337:N337)))</f>
        <v/>
      </c>
      <c r="P337" s="5" t="s">
        <v>8</v>
      </c>
      <c r="Q337" s="155">
        <f t="shared" si="10"/>
        <v>906</v>
      </c>
      <c r="R337" s="28">
        <f t="shared" ca="1" si="11"/>
        <v>337</v>
      </c>
      <c r="S337" s="44" t="s">
        <v>8</v>
      </c>
      <c r="T337" s="34"/>
      <c r="U337" s="7"/>
      <c r="V337" s="7"/>
      <c r="W337" s="7"/>
      <c r="X337" s="7"/>
    </row>
    <row r="338" spans="1:24" ht="17.25" thickBot="1" x14ac:dyDescent="0.3">
      <c r="B338" s="7"/>
      <c r="C338" s="22">
        <v>907</v>
      </c>
      <c r="D338" s="66" t="s">
        <v>2</v>
      </c>
      <c r="E338" s="47" t="s">
        <v>102</v>
      </c>
      <c r="F338" s="47" t="s">
        <v>3</v>
      </c>
      <c r="G338" s="47" t="s">
        <v>4</v>
      </c>
      <c r="H338" s="47" t="s">
        <v>5</v>
      </c>
      <c r="I338" s="47" t="s">
        <v>6</v>
      </c>
      <c r="J338" s="47" t="s">
        <v>7</v>
      </c>
      <c r="K338" s="47"/>
      <c r="L338" s="49"/>
      <c r="M338" s="49"/>
      <c r="N338" s="50"/>
      <c r="O338" s="27">
        <f ca="1">IF(D338="цвет",SUM(O339:INDIRECT("L"&amp;R338)),IF(SUM(E338:N338)=0,"",SUM(E338:N338)))</f>
        <v>0</v>
      </c>
      <c r="P338" s="154">
        <v>1290</v>
      </c>
      <c r="Q338" s="155">
        <f t="shared" si="10"/>
        <v>907</v>
      </c>
      <c r="R338" s="156">
        <f t="shared" ca="1" si="11"/>
        <v>342</v>
      </c>
      <c r="S338" s="157">
        <v>250</v>
      </c>
      <c r="T338" s="158">
        <f ca="1">S338*O338</f>
        <v>0</v>
      </c>
      <c r="U338" s="7"/>
      <c r="V338" s="7"/>
      <c r="W338" s="7"/>
      <c r="X338" s="7"/>
    </row>
    <row r="339" spans="1:24" ht="19.5" thickBot="1" x14ac:dyDescent="0.35">
      <c r="B339" s="7"/>
      <c r="C339" s="166"/>
      <c r="D339" s="63" t="s">
        <v>16</v>
      </c>
      <c r="E339" s="36"/>
      <c r="F339" s="36"/>
      <c r="G339" s="36"/>
      <c r="H339" s="36"/>
      <c r="I339" s="36"/>
      <c r="J339" s="36"/>
      <c r="K339" s="36"/>
      <c r="L339" s="30"/>
      <c r="M339" s="30"/>
      <c r="N339" s="31"/>
      <c r="O339" s="59" t="str">
        <f ca="1">IF(D339="цвет",SUM(O340:INDIRECT("L"&amp;R339)),IF(SUM(E339:N339)=0,"",SUM(E339:N339)))</f>
        <v/>
      </c>
      <c r="P339" s="5" t="s">
        <v>8</v>
      </c>
      <c r="Q339" s="155">
        <f t="shared" si="10"/>
        <v>907</v>
      </c>
      <c r="R339" s="28">
        <f t="shared" ca="1" si="11"/>
        <v>342</v>
      </c>
      <c r="S339" s="60" t="s">
        <v>8</v>
      </c>
      <c r="T339" s="34"/>
      <c r="U339" s="7"/>
      <c r="V339" s="7"/>
      <c r="W339" s="7"/>
      <c r="X339" s="7"/>
    </row>
    <row r="340" spans="1:24" ht="19.5" thickBot="1" x14ac:dyDescent="0.35">
      <c r="B340" s="7"/>
      <c r="C340" s="166"/>
      <c r="D340" s="63" t="s">
        <v>14</v>
      </c>
      <c r="E340" s="36"/>
      <c r="F340" s="36"/>
      <c r="G340" s="36"/>
      <c r="H340" s="4"/>
      <c r="I340" s="4"/>
      <c r="J340" s="161"/>
      <c r="K340" s="36"/>
      <c r="L340" s="30"/>
      <c r="M340" s="30"/>
      <c r="N340" s="31"/>
      <c r="O340" s="59" t="str">
        <f ca="1">IF(D340="цвет",SUM(O341:INDIRECT("L"&amp;R340)),IF(SUM(E340:N340)=0,"",SUM(E340:N340)))</f>
        <v/>
      </c>
      <c r="P340" s="5" t="s">
        <v>8</v>
      </c>
      <c r="Q340" s="155">
        <f t="shared" si="10"/>
        <v>907</v>
      </c>
      <c r="R340" s="28">
        <f t="shared" ca="1" si="11"/>
        <v>342</v>
      </c>
      <c r="S340" s="60" t="s">
        <v>8</v>
      </c>
      <c r="T340" s="34"/>
      <c r="U340" s="7"/>
      <c r="V340" s="7"/>
      <c r="W340" s="7"/>
      <c r="X340" s="7"/>
    </row>
    <row r="341" spans="1:24" ht="117.6" customHeight="1" thickBot="1" x14ac:dyDescent="0.35">
      <c r="C341" s="53"/>
      <c r="D341" s="169" t="s">
        <v>108</v>
      </c>
      <c r="E341" s="168"/>
      <c r="F341" s="168"/>
      <c r="G341" s="168"/>
      <c r="H341" s="168"/>
      <c r="I341" s="168"/>
      <c r="J341" s="168"/>
      <c r="K341" s="168"/>
      <c r="L341" s="168"/>
      <c r="M341" s="168"/>
      <c r="N341" s="168"/>
      <c r="O341" s="59" t="str">
        <f ca="1">IF(D341="цвет",SUM(O342:INDIRECT("L"&amp;R341)),IF(SUM(E341:N341)=0,"",SUM(E341:N341)))</f>
        <v/>
      </c>
      <c r="P341" s="5" t="s">
        <v>8</v>
      </c>
      <c r="Q341" s="155">
        <f t="shared" si="10"/>
        <v>907</v>
      </c>
      <c r="R341" s="28">
        <f t="shared" ca="1" si="11"/>
        <v>342</v>
      </c>
      <c r="S341" s="60" t="s">
        <v>8</v>
      </c>
      <c r="T341" s="34"/>
      <c r="U341" s="7"/>
      <c r="V341" s="7"/>
      <c r="W341" s="7"/>
      <c r="X341" s="7"/>
    </row>
    <row r="342" spans="1:24" ht="17.25" customHeight="1" thickBot="1" x14ac:dyDescent="0.3">
      <c r="A342" s="42"/>
      <c r="B342" s="71"/>
      <c r="C342" s="72"/>
      <c r="D342" s="167" t="str">
        <f>HYPERLINK("https://miamia.ru/search/index.php?q="&amp;Q342&amp;"&amp;s=Поиск?utm_source=Excel&amp;utm_medium=Nalichie&amp;utm_content="&amp;Q342&amp;"","Посмотреть большую фотографию на сайте")</f>
        <v>Посмотреть большую фотографию на сайте</v>
      </c>
      <c r="E342" s="167"/>
      <c r="F342" s="167"/>
      <c r="G342" s="167"/>
      <c r="H342" s="167"/>
      <c r="I342" s="167"/>
      <c r="J342" s="167"/>
      <c r="K342" s="167"/>
      <c r="L342" s="167"/>
      <c r="M342" s="167"/>
      <c r="N342" s="167"/>
      <c r="O342" s="32" t="str">
        <f ca="1">IF(D342="цвет",SUM(O343:INDIRECT("L"&amp;R342)),IF(SUM(E342:N342)=0,"",SUM(E342:N342)))</f>
        <v/>
      </c>
      <c r="P342" s="5" t="s">
        <v>8</v>
      </c>
      <c r="Q342" s="155">
        <f t="shared" si="10"/>
        <v>907</v>
      </c>
      <c r="R342" s="28">
        <f t="shared" ca="1" si="11"/>
        <v>342</v>
      </c>
      <c r="S342" s="44" t="s">
        <v>8</v>
      </c>
      <c r="T342" s="34"/>
      <c r="U342" s="7"/>
      <c r="V342" s="7"/>
      <c r="W342" s="7"/>
      <c r="X342" s="7"/>
    </row>
    <row r="343" spans="1:24" ht="17.25" thickBot="1" x14ac:dyDescent="0.3">
      <c r="B343" s="7"/>
      <c r="C343" s="22">
        <v>908</v>
      </c>
      <c r="D343" s="66" t="s">
        <v>2</v>
      </c>
      <c r="E343" s="47" t="s">
        <v>102</v>
      </c>
      <c r="F343" s="47" t="s">
        <v>3</v>
      </c>
      <c r="G343" s="47" t="s">
        <v>4</v>
      </c>
      <c r="H343" s="47" t="s">
        <v>5</v>
      </c>
      <c r="I343" s="47" t="s">
        <v>6</v>
      </c>
      <c r="J343" s="47" t="s">
        <v>7</v>
      </c>
      <c r="K343" s="47"/>
      <c r="L343" s="49"/>
      <c r="M343" s="49"/>
      <c r="N343" s="50"/>
      <c r="O343" s="27">
        <f ca="1">IF(D343="цвет",SUM(O344:INDIRECT("L"&amp;R343)),IF(SUM(E343:N343)=0,"",SUM(E343:N343)))</f>
        <v>0</v>
      </c>
      <c r="P343" s="154">
        <v>773</v>
      </c>
      <c r="Q343" s="155">
        <f t="shared" si="10"/>
        <v>908</v>
      </c>
      <c r="R343" s="156">
        <f t="shared" ca="1" si="11"/>
        <v>347</v>
      </c>
      <c r="S343" s="157">
        <v>250</v>
      </c>
      <c r="T343" s="158">
        <f ca="1">S343*O343</f>
        <v>0</v>
      </c>
      <c r="U343" s="7"/>
      <c r="V343" s="7"/>
      <c r="W343" s="7"/>
      <c r="X343" s="7"/>
    </row>
    <row r="344" spans="1:24" ht="19.5" thickBot="1" x14ac:dyDescent="0.35">
      <c r="B344" s="7"/>
      <c r="C344" s="166"/>
      <c r="D344" s="63" t="s">
        <v>16</v>
      </c>
      <c r="E344" s="36"/>
      <c r="F344" s="36"/>
      <c r="G344" s="36"/>
      <c r="H344" s="36"/>
      <c r="I344" s="36"/>
      <c r="J344" s="36"/>
      <c r="K344" s="36"/>
      <c r="L344" s="30"/>
      <c r="M344" s="30"/>
      <c r="N344" s="31"/>
      <c r="O344" s="59" t="str">
        <f ca="1">IF(D344="цвет",SUM(O345:INDIRECT("L"&amp;R344)),IF(SUM(E344:N344)=0,"",SUM(E344:N344)))</f>
        <v/>
      </c>
      <c r="P344" s="5" t="s">
        <v>8</v>
      </c>
      <c r="Q344" s="155">
        <f t="shared" si="10"/>
        <v>908</v>
      </c>
      <c r="R344" s="28">
        <f t="shared" ca="1" si="11"/>
        <v>347</v>
      </c>
      <c r="S344" s="60" t="s">
        <v>8</v>
      </c>
      <c r="T344" s="34"/>
      <c r="U344" s="7"/>
      <c r="V344" s="7"/>
      <c r="W344" s="7"/>
      <c r="X344" s="7"/>
    </row>
    <row r="345" spans="1:24" ht="19.5" thickBot="1" x14ac:dyDescent="0.35">
      <c r="B345" s="7"/>
      <c r="C345" s="166"/>
      <c r="D345" s="63" t="s">
        <v>14</v>
      </c>
      <c r="E345" s="161"/>
      <c r="F345" s="161"/>
      <c r="G345" s="161"/>
      <c r="H345" s="36"/>
      <c r="I345" s="161"/>
      <c r="J345" s="36"/>
      <c r="K345" s="36"/>
      <c r="L345" s="30"/>
      <c r="M345" s="30"/>
      <c r="N345" s="31"/>
      <c r="O345" s="59" t="str">
        <f ca="1">IF(D345="цвет",SUM(O346:INDIRECT("L"&amp;R345)),IF(SUM(E345:N345)=0,"",SUM(E345:N345)))</f>
        <v/>
      </c>
      <c r="P345" s="5" t="s">
        <v>8</v>
      </c>
      <c r="Q345" s="155">
        <f t="shared" si="10"/>
        <v>908</v>
      </c>
      <c r="R345" s="28">
        <f t="shared" ca="1" si="11"/>
        <v>347</v>
      </c>
      <c r="S345" s="60" t="s">
        <v>8</v>
      </c>
      <c r="T345" s="34"/>
      <c r="U345" s="7"/>
      <c r="V345" s="7"/>
      <c r="W345" s="7"/>
      <c r="X345" s="7"/>
    </row>
    <row r="346" spans="1:24" ht="117.6" customHeight="1" thickBot="1" x14ac:dyDescent="0.35">
      <c r="C346" s="53"/>
      <c r="D346" s="169" t="s">
        <v>108</v>
      </c>
      <c r="E346" s="168"/>
      <c r="F346" s="168"/>
      <c r="G346" s="168"/>
      <c r="H346" s="168"/>
      <c r="I346" s="168"/>
      <c r="J346" s="168"/>
      <c r="K346" s="168"/>
      <c r="L346" s="168"/>
      <c r="M346" s="168"/>
      <c r="N346" s="168"/>
      <c r="O346" s="59" t="str">
        <f ca="1">IF(D346="цвет",SUM(O347:INDIRECT("L"&amp;R346)),IF(SUM(E346:N346)=0,"",SUM(E346:N346)))</f>
        <v/>
      </c>
      <c r="P346" s="5" t="s">
        <v>8</v>
      </c>
      <c r="Q346" s="155">
        <f t="shared" si="10"/>
        <v>908</v>
      </c>
      <c r="R346" s="28">
        <f t="shared" ca="1" si="11"/>
        <v>347</v>
      </c>
      <c r="S346" s="60" t="s">
        <v>8</v>
      </c>
      <c r="T346" s="34"/>
      <c r="U346" s="7"/>
      <c r="V346" s="7"/>
      <c r="W346" s="7"/>
      <c r="X346" s="7"/>
    </row>
    <row r="347" spans="1:24" ht="17.25" customHeight="1" thickBot="1" x14ac:dyDescent="0.3">
      <c r="A347" s="42"/>
      <c r="B347" s="71"/>
      <c r="C347" s="72"/>
      <c r="D347" s="167" t="str">
        <f>HYPERLINK("https://miamia.ru/search/index.php?q="&amp;Q347&amp;"&amp;s=Поиск?utm_source=Excel&amp;utm_medium=Nalichie&amp;utm_content="&amp;Q347&amp;"","Посмотреть большую фотографию на сайте")</f>
        <v>Посмотреть большую фотографию на сайте</v>
      </c>
      <c r="E347" s="167"/>
      <c r="F347" s="167"/>
      <c r="G347" s="167"/>
      <c r="H347" s="167"/>
      <c r="I347" s="167"/>
      <c r="J347" s="167"/>
      <c r="K347" s="167"/>
      <c r="L347" s="167"/>
      <c r="M347" s="167"/>
      <c r="N347" s="167"/>
      <c r="O347" s="32" t="str">
        <f ca="1">IF(D347="цвет",SUM(O348:INDIRECT("L"&amp;R347)),IF(SUM(E347:N347)=0,"",SUM(E347:N347)))</f>
        <v/>
      </c>
      <c r="P347" s="5" t="s">
        <v>8</v>
      </c>
      <c r="Q347" s="155">
        <f t="shared" si="10"/>
        <v>908</v>
      </c>
      <c r="R347" s="28">
        <f t="shared" ca="1" si="11"/>
        <v>347</v>
      </c>
      <c r="S347" s="44" t="s">
        <v>8</v>
      </c>
      <c r="T347" s="34"/>
      <c r="U347" s="7"/>
      <c r="V347" s="7"/>
      <c r="W347" s="7"/>
      <c r="X347" s="7"/>
    </row>
    <row r="348" spans="1:24" ht="17.25" thickBot="1" x14ac:dyDescent="0.3">
      <c r="B348" s="7"/>
      <c r="C348" s="22">
        <v>909</v>
      </c>
      <c r="D348" s="66" t="s">
        <v>2</v>
      </c>
      <c r="E348" s="47" t="s">
        <v>102</v>
      </c>
      <c r="F348" s="47" t="s">
        <v>3</v>
      </c>
      <c r="G348" s="47" t="s">
        <v>4</v>
      </c>
      <c r="H348" s="47" t="s">
        <v>5</v>
      </c>
      <c r="I348" s="47" t="s">
        <v>6</v>
      </c>
      <c r="J348" s="47" t="s">
        <v>7</v>
      </c>
      <c r="K348" s="47"/>
      <c r="L348" s="49"/>
      <c r="M348" s="49"/>
      <c r="N348" s="50"/>
      <c r="O348" s="27">
        <f ca="1">IF(D348="цвет",SUM(O349:INDIRECT("L"&amp;R348)),IF(SUM(E348:N348)=0,"",SUM(E348:N348)))</f>
        <v>0</v>
      </c>
      <c r="P348" s="154">
        <v>902</v>
      </c>
      <c r="Q348" s="155">
        <f t="shared" si="10"/>
        <v>909</v>
      </c>
      <c r="R348" s="156">
        <f t="shared" ca="1" si="11"/>
        <v>352</v>
      </c>
      <c r="S348" s="157">
        <v>250</v>
      </c>
      <c r="T348" s="158">
        <f ca="1">S348*O348</f>
        <v>0</v>
      </c>
      <c r="U348" s="7"/>
      <c r="V348" s="7"/>
      <c r="W348" s="7"/>
      <c r="X348" s="7"/>
    </row>
    <row r="349" spans="1:24" ht="19.5" thickBot="1" x14ac:dyDescent="0.35">
      <c r="B349" s="7"/>
      <c r="C349" s="166"/>
      <c r="D349" s="63" t="s">
        <v>16</v>
      </c>
      <c r="E349" s="36"/>
      <c r="F349" s="36"/>
      <c r="G349" s="36"/>
      <c r="H349" s="36"/>
      <c r="I349" s="36"/>
      <c r="J349" s="36"/>
      <c r="K349" s="36"/>
      <c r="L349" s="30"/>
      <c r="M349" s="30"/>
      <c r="N349" s="31"/>
      <c r="O349" s="59" t="str">
        <f ca="1">IF(D349="цвет",SUM(O350:INDIRECT("L"&amp;R349)),IF(SUM(E349:N349)=0,"",SUM(E349:N349)))</f>
        <v/>
      </c>
      <c r="P349" s="5" t="s">
        <v>8</v>
      </c>
      <c r="Q349" s="155">
        <f t="shared" si="10"/>
        <v>909</v>
      </c>
      <c r="R349" s="28">
        <f t="shared" ca="1" si="11"/>
        <v>352</v>
      </c>
      <c r="S349" s="60" t="s">
        <v>8</v>
      </c>
      <c r="T349" s="34"/>
      <c r="U349" s="7"/>
      <c r="V349" s="7"/>
      <c r="W349" s="7"/>
      <c r="X349" s="7"/>
    </row>
    <row r="350" spans="1:24" ht="19.5" thickBot="1" x14ac:dyDescent="0.35">
      <c r="B350" s="7"/>
      <c r="C350" s="166"/>
      <c r="D350" s="63" t="s">
        <v>14</v>
      </c>
      <c r="E350" s="161"/>
      <c r="F350" s="4"/>
      <c r="G350" s="161"/>
      <c r="H350" s="36"/>
      <c r="I350" s="36"/>
      <c r="J350" s="36"/>
      <c r="K350" s="36"/>
      <c r="L350" s="30"/>
      <c r="M350" s="30"/>
      <c r="N350" s="31"/>
      <c r="O350" s="59" t="str">
        <f ca="1">IF(D350="цвет",SUM(O351:INDIRECT("L"&amp;R350)),IF(SUM(E350:N350)=0,"",SUM(E350:N350)))</f>
        <v/>
      </c>
      <c r="P350" s="5" t="s">
        <v>8</v>
      </c>
      <c r="Q350" s="155">
        <f t="shared" si="10"/>
        <v>909</v>
      </c>
      <c r="R350" s="28">
        <f t="shared" ca="1" si="11"/>
        <v>352</v>
      </c>
      <c r="S350" s="60" t="s">
        <v>8</v>
      </c>
      <c r="T350" s="34"/>
      <c r="U350" s="7"/>
      <c r="V350" s="7"/>
      <c r="W350" s="7"/>
      <c r="X350" s="7"/>
    </row>
    <row r="351" spans="1:24" ht="117.6" customHeight="1" thickBot="1" x14ac:dyDescent="0.35">
      <c r="C351" s="53"/>
      <c r="D351" s="169" t="s">
        <v>108</v>
      </c>
      <c r="E351" s="168"/>
      <c r="F351" s="168"/>
      <c r="G351" s="168"/>
      <c r="H351" s="168"/>
      <c r="I351" s="168"/>
      <c r="J351" s="168"/>
      <c r="K351" s="168"/>
      <c r="L351" s="168"/>
      <c r="M351" s="168"/>
      <c r="N351" s="168"/>
      <c r="O351" s="59" t="str">
        <f ca="1">IF(D351="цвет",SUM(O352:INDIRECT("L"&amp;R351)),IF(SUM(E351:N351)=0,"",SUM(E351:N351)))</f>
        <v/>
      </c>
      <c r="P351" s="5" t="s">
        <v>8</v>
      </c>
      <c r="Q351" s="155">
        <f t="shared" si="10"/>
        <v>909</v>
      </c>
      <c r="R351" s="28">
        <f t="shared" ca="1" si="11"/>
        <v>352</v>
      </c>
      <c r="S351" s="60" t="s">
        <v>8</v>
      </c>
      <c r="T351" s="34"/>
      <c r="U351" s="7"/>
      <c r="V351" s="7"/>
      <c r="W351" s="7"/>
      <c r="X351" s="7"/>
    </row>
    <row r="352" spans="1:24" ht="17.25" customHeight="1" thickBot="1" x14ac:dyDescent="0.3">
      <c r="A352" s="42"/>
      <c r="B352" s="71"/>
      <c r="C352" s="72"/>
      <c r="D352" s="167" t="str">
        <f>HYPERLINK("https://miamia.ru/search/index.php?q="&amp;Q352&amp;"&amp;s=Поиск?utm_source=Excel&amp;utm_medium=Nalichie&amp;utm_content="&amp;Q352&amp;"","Посмотреть большую фотографию на сайте")</f>
        <v>Посмотреть большую фотографию на сайте</v>
      </c>
      <c r="E352" s="167"/>
      <c r="F352" s="167"/>
      <c r="G352" s="167"/>
      <c r="H352" s="167"/>
      <c r="I352" s="167"/>
      <c r="J352" s="167"/>
      <c r="K352" s="167"/>
      <c r="L352" s="167"/>
      <c r="M352" s="167"/>
      <c r="N352" s="167"/>
      <c r="O352" s="32" t="str">
        <f ca="1">IF(D352="цвет",SUM(O353:INDIRECT("L"&amp;R352)),IF(SUM(E352:N352)=0,"",SUM(E352:N352)))</f>
        <v/>
      </c>
      <c r="P352" s="5" t="s">
        <v>8</v>
      </c>
      <c r="Q352" s="155">
        <f t="shared" si="10"/>
        <v>909</v>
      </c>
      <c r="R352" s="28">
        <f t="shared" ca="1" si="11"/>
        <v>352</v>
      </c>
      <c r="S352" s="44" t="s">
        <v>8</v>
      </c>
      <c r="T352" s="34"/>
      <c r="U352" s="7"/>
      <c r="V352" s="7"/>
      <c r="W352" s="7"/>
      <c r="X352" s="7"/>
    </row>
    <row r="353" spans="1:24" ht="17.25" thickBot="1" x14ac:dyDescent="0.3">
      <c r="B353" s="7"/>
      <c r="C353" s="22">
        <v>910</v>
      </c>
      <c r="D353" s="66" t="s">
        <v>2</v>
      </c>
      <c r="E353" s="47" t="s">
        <v>104</v>
      </c>
      <c r="F353" s="47" t="s">
        <v>103</v>
      </c>
      <c r="G353" s="47" t="s">
        <v>105</v>
      </c>
      <c r="H353" s="47" t="s">
        <v>106</v>
      </c>
      <c r="I353" s="47"/>
      <c r="J353" s="47"/>
      <c r="K353" s="47"/>
      <c r="L353" s="49"/>
      <c r="M353" s="49"/>
      <c r="N353" s="50"/>
      <c r="O353" s="27">
        <f ca="1">IF(D353="цвет",SUM(O354:INDIRECT("L"&amp;R353)),IF(SUM(E353:N353)=0,"",SUM(E353:N353)))</f>
        <v>0</v>
      </c>
      <c r="P353" s="154">
        <v>773</v>
      </c>
      <c r="Q353" s="155">
        <f t="shared" si="10"/>
        <v>910</v>
      </c>
      <c r="R353" s="156">
        <f t="shared" ca="1" si="11"/>
        <v>357</v>
      </c>
      <c r="S353" s="157">
        <v>250</v>
      </c>
      <c r="T353" s="158">
        <f ca="1">S353*O353</f>
        <v>0</v>
      </c>
      <c r="U353" s="7"/>
      <c r="V353" s="7"/>
      <c r="W353" s="7"/>
      <c r="X353" s="7"/>
    </row>
    <row r="354" spans="1:24" ht="19.5" thickBot="1" x14ac:dyDescent="0.35">
      <c r="B354" s="7"/>
      <c r="C354" s="166"/>
      <c r="D354" s="63" t="s">
        <v>16</v>
      </c>
      <c r="E354" s="36"/>
      <c r="F354" s="36"/>
      <c r="G354" s="36"/>
      <c r="H354" s="36"/>
      <c r="I354" s="36"/>
      <c r="J354" s="36"/>
      <c r="K354" s="36"/>
      <c r="L354" s="30"/>
      <c r="M354" s="30"/>
      <c r="N354" s="31"/>
      <c r="O354" s="59" t="str">
        <f ca="1">IF(D354="цвет",SUM(O355:INDIRECT("L"&amp;R354)),IF(SUM(E354:N354)=0,"",SUM(E354:N354)))</f>
        <v/>
      </c>
      <c r="P354" s="5" t="s">
        <v>8</v>
      </c>
      <c r="Q354" s="155">
        <f t="shared" si="10"/>
        <v>910</v>
      </c>
      <c r="R354" s="28">
        <f t="shared" ca="1" si="11"/>
        <v>357</v>
      </c>
      <c r="S354" s="60" t="s">
        <v>8</v>
      </c>
      <c r="T354" s="34"/>
      <c r="U354" s="7"/>
      <c r="V354" s="7"/>
      <c r="W354" s="7"/>
      <c r="X354" s="7"/>
    </row>
    <row r="355" spans="1:24" ht="19.5" thickBot="1" x14ac:dyDescent="0.35">
      <c r="B355" s="7"/>
      <c r="C355" s="166"/>
      <c r="D355" s="63" t="s">
        <v>14</v>
      </c>
      <c r="E355" s="161"/>
      <c r="F355" s="161"/>
      <c r="G355" s="161"/>
      <c r="H355" s="161"/>
      <c r="I355" s="36"/>
      <c r="J355" s="36"/>
      <c r="K355" s="36"/>
      <c r="L355" s="30"/>
      <c r="M355" s="30"/>
      <c r="N355" s="31"/>
      <c r="O355" s="59" t="str">
        <f ca="1">IF(D355="цвет",SUM(O356:INDIRECT("L"&amp;R355)),IF(SUM(E355:N355)=0,"",SUM(E355:N355)))</f>
        <v/>
      </c>
      <c r="P355" s="5" t="s">
        <v>8</v>
      </c>
      <c r="Q355" s="155">
        <f t="shared" si="10"/>
        <v>910</v>
      </c>
      <c r="R355" s="28">
        <f t="shared" ca="1" si="11"/>
        <v>357</v>
      </c>
      <c r="S355" s="60" t="s">
        <v>8</v>
      </c>
      <c r="T355" s="34"/>
      <c r="U355" s="7"/>
      <c r="V355" s="7"/>
      <c r="W355" s="7"/>
      <c r="X355" s="7"/>
    </row>
    <row r="356" spans="1:24" ht="117.6" customHeight="1" thickBot="1" x14ac:dyDescent="0.35">
      <c r="C356" s="53"/>
      <c r="D356" s="169" t="s">
        <v>108</v>
      </c>
      <c r="E356" s="168"/>
      <c r="F356" s="168"/>
      <c r="G356" s="168"/>
      <c r="H356" s="168"/>
      <c r="I356" s="168"/>
      <c r="J356" s="168"/>
      <c r="K356" s="168"/>
      <c r="L356" s="168"/>
      <c r="M356" s="168"/>
      <c r="N356" s="168"/>
      <c r="O356" s="59" t="str">
        <f ca="1">IF(D356="цвет",SUM(O357:INDIRECT("L"&amp;R356)),IF(SUM(E356:N356)=0,"",SUM(E356:N356)))</f>
        <v/>
      </c>
      <c r="P356" s="5" t="s">
        <v>8</v>
      </c>
      <c r="Q356" s="155">
        <f t="shared" si="10"/>
        <v>910</v>
      </c>
      <c r="R356" s="28">
        <f t="shared" ca="1" si="11"/>
        <v>357</v>
      </c>
      <c r="S356" s="60" t="s">
        <v>8</v>
      </c>
      <c r="T356" s="34"/>
      <c r="U356" s="7"/>
      <c r="V356" s="7"/>
      <c r="W356" s="7"/>
      <c r="X356" s="7"/>
    </row>
    <row r="357" spans="1:24" thickBot="1" x14ac:dyDescent="0.3">
      <c r="A357" s="42"/>
      <c r="B357" s="71"/>
      <c r="C357" s="72"/>
      <c r="D357" s="167" t="str">
        <f>HYPERLINK("https://miamia.ru/search/index.php?q="&amp;Q357&amp;"&amp;s=Поиск?utm_source=Excel&amp;utm_medium=Nalichie&amp;utm_content="&amp;Q357&amp;"","Посмотреть большую фотографию на сайте")</f>
        <v>Посмотреть большую фотографию на сайте</v>
      </c>
      <c r="E357" s="167"/>
      <c r="F357" s="167"/>
      <c r="G357" s="167"/>
      <c r="H357" s="167"/>
      <c r="I357" s="167"/>
      <c r="J357" s="167"/>
      <c r="K357" s="167"/>
      <c r="L357" s="167"/>
      <c r="M357" s="167"/>
      <c r="N357" s="167"/>
      <c r="O357" s="32" t="str">
        <f ca="1">IF(D357="цвет",SUM(O358:INDIRECT("L"&amp;R357)),IF(SUM(E357:N357)=0,"",SUM(E357:N357)))</f>
        <v/>
      </c>
      <c r="P357" s="5" t="s">
        <v>8</v>
      </c>
      <c r="Q357" s="155">
        <f t="shared" si="10"/>
        <v>910</v>
      </c>
      <c r="R357" s="28">
        <f t="shared" ca="1" si="11"/>
        <v>357</v>
      </c>
      <c r="S357" s="44" t="s">
        <v>8</v>
      </c>
      <c r="T357" s="34"/>
      <c r="U357" s="7"/>
      <c r="V357" s="7"/>
      <c r="W357" s="7"/>
      <c r="X357" s="7"/>
    </row>
    <row r="358" spans="1:24" ht="17.25" thickBot="1" x14ac:dyDescent="0.3">
      <c r="B358" s="7"/>
      <c r="C358" s="22">
        <v>911</v>
      </c>
      <c r="D358" s="66" t="s">
        <v>2</v>
      </c>
      <c r="E358" s="47" t="s">
        <v>102</v>
      </c>
      <c r="F358" s="47" t="s">
        <v>3</v>
      </c>
      <c r="G358" s="47" t="s">
        <v>4</v>
      </c>
      <c r="H358" s="47"/>
      <c r="I358" s="47"/>
      <c r="J358" s="47"/>
      <c r="K358" s="47"/>
      <c r="L358" s="49"/>
      <c r="M358" s="49"/>
      <c r="N358" s="50"/>
      <c r="O358" s="27">
        <f ca="1">IF(D358="цвет",SUM(O359:INDIRECT("L"&amp;R358)),IF(SUM(E358:N358)=0,"",SUM(E358:N358)))</f>
        <v>0</v>
      </c>
      <c r="P358" s="154">
        <v>902</v>
      </c>
      <c r="Q358" s="155">
        <f t="shared" ref="Q358:Q421" si="12">IF(C358&lt;&gt;0,C358,Q357)</f>
        <v>911</v>
      </c>
      <c r="R358" s="156">
        <f t="shared" ref="R358:R421" ca="1" si="13">IF(D358="Посмотреть большую фотографию на сайте",CELL("строка",O358),R359)</f>
        <v>362</v>
      </c>
      <c r="S358" s="157">
        <v>250</v>
      </c>
      <c r="T358" s="158">
        <f ca="1">S358*O358</f>
        <v>0</v>
      </c>
      <c r="U358" s="7"/>
      <c r="V358" s="7"/>
      <c r="W358" s="7"/>
      <c r="X358" s="7"/>
    </row>
    <row r="359" spans="1:24" ht="19.5" thickBot="1" x14ac:dyDescent="0.35">
      <c r="B359" s="7"/>
      <c r="C359" s="166"/>
      <c r="D359" s="63" t="s">
        <v>16</v>
      </c>
      <c r="E359" s="36"/>
      <c r="F359" s="36"/>
      <c r="G359" s="36"/>
      <c r="H359" s="36"/>
      <c r="I359" s="36"/>
      <c r="J359" s="36"/>
      <c r="K359" s="36"/>
      <c r="L359" s="30"/>
      <c r="M359" s="30"/>
      <c r="N359" s="31"/>
      <c r="O359" s="59" t="str">
        <f ca="1">IF(D359="цвет",SUM(O360:INDIRECT("L"&amp;R359)),IF(SUM(E359:N359)=0,"",SUM(E359:N359)))</f>
        <v/>
      </c>
      <c r="P359" s="5" t="s">
        <v>8</v>
      </c>
      <c r="Q359" s="155">
        <f t="shared" si="12"/>
        <v>911</v>
      </c>
      <c r="R359" s="28">
        <f t="shared" ca="1" si="13"/>
        <v>362</v>
      </c>
      <c r="S359" s="60" t="s">
        <v>8</v>
      </c>
      <c r="T359" s="34"/>
      <c r="U359" s="7"/>
      <c r="V359" s="7"/>
      <c r="W359" s="7"/>
      <c r="X359" s="7"/>
    </row>
    <row r="360" spans="1:24" ht="19.5" thickBot="1" x14ac:dyDescent="0.35">
      <c r="B360" s="7"/>
      <c r="C360" s="166"/>
      <c r="D360" s="63" t="s">
        <v>14</v>
      </c>
      <c r="E360" s="161"/>
      <c r="F360" s="4"/>
      <c r="G360" s="4"/>
      <c r="H360" s="36"/>
      <c r="I360" s="36"/>
      <c r="J360" s="36"/>
      <c r="K360" s="36"/>
      <c r="L360" s="30"/>
      <c r="M360" s="30"/>
      <c r="N360" s="31"/>
      <c r="O360" s="59" t="str">
        <f ca="1">IF(D360="цвет",SUM(O361:INDIRECT("L"&amp;R360)),IF(SUM(E360:N360)=0,"",SUM(E360:N360)))</f>
        <v/>
      </c>
      <c r="P360" s="5" t="s">
        <v>8</v>
      </c>
      <c r="Q360" s="155">
        <f t="shared" si="12"/>
        <v>911</v>
      </c>
      <c r="R360" s="28">
        <f t="shared" ca="1" si="13"/>
        <v>362</v>
      </c>
      <c r="S360" s="60" t="s">
        <v>8</v>
      </c>
      <c r="T360" s="34"/>
      <c r="U360" s="7"/>
      <c r="V360" s="7"/>
      <c r="W360" s="7"/>
      <c r="X360" s="7"/>
    </row>
    <row r="361" spans="1:24" ht="117.6" customHeight="1" thickBot="1" x14ac:dyDescent="0.35">
      <c r="C361" s="53"/>
      <c r="D361" s="168" t="s">
        <v>107</v>
      </c>
      <c r="E361" s="168"/>
      <c r="F361" s="168"/>
      <c r="G361" s="168"/>
      <c r="H361" s="168"/>
      <c r="I361" s="168"/>
      <c r="J361" s="168"/>
      <c r="K361" s="168"/>
      <c r="L361" s="168"/>
      <c r="M361" s="168"/>
      <c r="N361" s="168"/>
      <c r="O361" s="59" t="str">
        <f ca="1">IF(D361="цвет",SUM(O362:INDIRECT("L"&amp;R361)),IF(SUM(E361:N361)=0,"",SUM(E361:N361)))</f>
        <v/>
      </c>
      <c r="P361" s="5" t="s">
        <v>8</v>
      </c>
      <c r="Q361" s="155">
        <f t="shared" si="12"/>
        <v>911</v>
      </c>
      <c r="R361" s="28">
        <f t="shared" ca="1" si="13"/>
        <v>362</v>
      </c>
      <c r="S361" s="60" t="s">
        <v>8</v>
      </c>
      <c r="T361" s="34"/>
      <c r="U361" s="7"/>
      <c r="V361" s="7"/>
      <c r="W361" s="7"/>
      <c r="X361" s="7"/>
    </row>
    <row r="362" spans="1:24" ht="17.25" customHeight="1" thickBot="1" x14ac:dyDescent="0.3">
      <c r="A362" s="42"/>
      <c r="B362" s="71"/>
      <c r="C362" s="72"/>
      <c r="D362" s="167" t="str">
        <f>HYPERLINK("https://miamia.ru/search/index.php?q="&amp;Q362&amp;"&amp;s=Поиск?utm_source=Excel&amp;utm_medium=Nalichie&amp;utm_content="&amp;Q362&amp;"","Посмотреть большую фотографию на сайте")</f>
        <v>Посмотреть большую фотографию на сайте</v>
      </c>
      <c r="E362" s="167"/>
      <c r="F362" s="167"/>
      <c r="G362" s="167"/>
      <c r="H362" s="167"/>
      <c r="I362" s="167"/>
      <c r="J362" s="167"/>
      <c r="K362" s="167"/>
      <c r="L362" s="167"/>
      <c r="M362" s="167"/>
      <c r="N362" s="167"/>
      <c r="O362" s="32" t="str">
        <f ca="1">IF(D362="цвет",SUM(O363:INDIRECT("L"&amp;R362)),IF(SUM(E362:N362)=0,"",SUM(E362:N362)))</f>
        <v/>
      </c>
      <c r="P362" s="5" t="s">
        <v>8</v>
      </c>
      <c r="Q362" s="155">
        <f t="shared" si="12"/>
        <v>911</v>
      </c>
      <c r="R362" s="28">
        <f t="shared" ca="1" si="13"/>
        <v>362</v>
      </c>
      <c r="S362" s="44" t="s">
        <v>8</v>
      </c>
      <c r="T362" s="34"/>
      <c r="U362" s="7"/>
      <c r="V362" s="7"/>
      <c r="W362" s="7"/>
      <c r="X362" s="7"/>
    </row>
    <row r="363" spans="1:24" ht="17.25" thickBot="1" x14ac:dyDescent="0.3">
      <c r="B363" s="7"/>
      <c r="C363" s="22">
        <v>912</v>
      </c>
      <c r="D363" s="66" t="s">
        <v>2</v>
      </c>
      <c r="E363" s="47" t="s">
        <v>102</v>
      </c>
      <c r="F363" s="47" t="s">
        <v>3</v>
      </c>
      <c r="G363" s="47" t="s">
        <v>4</v>
      </c>
      <c r="H363" s="47" t="s">
        <v>5</v>
      </c>
      <c r="I363" s="47" t="s">
        <v>6</v>
      </c>
      <c r="J363" s="47"/>
      <c r="K363" s="47"/>
      <c r="L363" s="49"/>
      <c r="M363" s="49"/>
      <c r="N363" s="50"/>
      <c r="O363" s="27">
        <f ca="1">IF(D363="цвет",SUM(O364:INDIRECT("L"&amp;R363)),IF(SUM(E363:N363)=0,"",SUM(E363:N363)))</f>
        <v>0</v>
      </c>
      <c r="P363" s="154">
        <v>902</v>
      </c>
      <c r="Q363" s="155">
        <f t="shared" si="12"/>
        <v>912</v>
      </c>
      <c r="R363" s="156">
        <f t="shared" ca="1" si="13"/>
        <v>367</v>
      </c>
      <c r="S363" s="157">
        <v>250</v>
      </c>
      <c r="T363" s="158">
        <f ca="1">S363*O363</f>
        <v>0</v>
      </c>
      <c r="U363" s="7"/>
      <c r="V363" s="7"/>
      <c r="W363" s="7"/>
      <c r="X363" s="7"/>
    </row>
    <row r="364" spans="1:24" ht="19.5" thickBot="1" x14ac:dyDescent="0.35">
      <c r="B364" s="7"/>
      <c r="C364" s="166"/>
      <c r="D364" s="63" t="s">
        <v>16</v>
      </c>
      <c r="E364" s="36"/>
      <c r="F364" s="36"/>
      <c r="G364" s="36"/>
      <c r="H364" s="36"/>
      <c r="I364" s="36"/>
      <c r="J364" s="36"/>
      <c r="K364" s="36"/>
      <c r="L364" s="30"/>
      <c r="M364" s="30"/>
      <c r="N364" s="31"/>
      <c r="O364" s="59" t="str">
        <f ca="1">IF(D364="цвет",SUM(O365:INDIRECT("L"&amp;R364)),IF(SUM(E364:N364)=0,"",SUM(E364:N364)))</f>
        <v/>
      </c>
      <c r="P364" s="5" t="s">
        <v>8</v>
      </c>
      <c r="Q364" s="155">
        <f t="shared" si="12"/>
        <v>912</v>
      </c>
      <c r="R364" s="28">
        <f t="shared" ca="1" si="13"/>
        <v>367</v>
      </c>
      <c r="S364" s="60" t="s">
        <v>8</v>
      </c>
      <c r="T364" s="34"/>
      <c r="U364" s="7"/>
      <c r="V364" s="7"/>
      <c r="W364" s="7"/>
      <c r="X364" s="7"/>
    </row>
    <row r="365" spans="1:24" ht="19.5" thickBot="1" x14ac:dyDescent="0.35">
      <c r="B365" s="7"/>
      <c r="C365" s="166"/>
      <c r="D365" s="63" t="s">
        <v>14</v>
      </c>
      <c r="E365" s="161"/>
      <c r="F365" s="161"/>
      <c r="G365" s="161"/>
      <c r="H365" s="161"/>
      <c r="I365" s="4"/>
      <c r="J365" s="36"/>
      <c r="K365" s="36"/>
      <c r="L365" s="30"/>
      <c r="M365" s="30"/>
      <c r="N365" s="31"/>
      <c r="O365" s="59" t="str">
        <f ca="1">IF(D365="цвет",SUM(O366:INDIRECT("L"&amp;R365)),IF(SUM(E365:N365)=0,"",SUM(E365:N365)))</f>
        <v/>
      </c>
      <c r="P365" s="5" t="s">
        <v>8</v>
      </c>
      <c r="Q365" s="155">
        <f t="shared" si="12"/>
        <v>912</v>
      </c>
      <c r="R365" s="28">
        <f t="shared" ca="1" si="13"/>
        <v>367</v>
      </c>
      <c r="S365" s="60" t="s">
        <v>8</v>
      </c>
      <c r="T365" s="34"/>
      <c r="U365" s="7"/>
      <c r="V365" s="7"/>
      <c r="W365" s="7"/>
      <c r="X365" s="7"/>
    </row>
    <row r="366" spans="1:24" ht="117.6" customHeight="1" thickBot="1" x14ac:dyDescent="0.35">
      <c r="C366" s="53"/>
      <c r="D366" s="168" t="s">
        <v>114</v>
      </c>
      <c r="E366" s="168"/>
      <c r="F366" s="168"/>
      <c r="G366" s="168"/>
      <c r="H366" s="168"/>
      <c r="I366" s="168"/>
      <c r="J366" s="168"/>
      <c r="K366" s="168"/>
      <c r="L366" s="168"/>
      <c r="M366" s="168"/>
      <c r="N366" s="168"/>
      <c r="O366" s="59" t="str">
        <f ca="1">IF(D366="цвет",SUM(O367:INDIRECT("L"&amp;R366)),IF(SUM(E366:N366)=0,"",SUM(E366:N366)))</f>
        <v/>
      </c>
      <c r="P366" s="5" t="s">
        <v>8</v>
      </c>
      <c r="Q366" s="155">
        <f t="shared" si="12"/>
        <v>912</v>
      </c>
      <c r="R366" s="28">
        <f t="shared" ca="1" si="13"/>
        <v>367</v>
      </c>
      <c r="S366" s="60" t="s">
        <v>8</v>
      </c>
      <c r="T366" s="34"/>
      <c r="U366" s="7"/>
      <c r="V366" s="7"/>
      <c r="W366" s="7"/>
      <c r="X366" s="7"/>
    </row>
    <row r="367" spans="1:24" ht="17.25" customHeight="1" thickBot="1" x14ac:dyDescent="0.3">
      <c r="A367" s="42"/>
      <c r="B367" s="71"/>
      <c r="C367" s="72"/>
      <c r="D367" s="167" t="str">
        <f>HYPERLINK("https://miamia.ru/search/index.php?q="&amp;Q367&amp;"&amp;s=Поиск?utm_source=Excel&amp;utm_medium=Nalichie&amp;utm_content="&amp;Q367&amp;"","Посмотреть большую фотографию на сайте")</f>
        <v>Посмотреть большую фотографию на сайте</v>
      </c>
      <c r="E367" s="167"/>
      <c r="F367" s="167"/>
      <c r="G367" s="167"/>
      <c r="H367" s="167"/>
      <c r="I367" s="167"/>
      <c r="J367" s="167"/>
      <c r="K367" s="167"/>
      <c r="L367" s="167"/>
      <c r="M367" s="167"/>
      <c r="N367" s="167"/>
      <c r="O367" s="32" t="str">
        <f ca="1">IF(D367="цвет",SUM(O368:INDIRECT("L"&amp;R367)),IF(SUM(E367:N367)=0,"",SUM(E367:N367)))</f>
        <v/>
      </c>
      <c r="P367" s="5" t="s">
        <v>8</v>
      </c>
      <c r="Q367" s="155">
        <f t="shared" si="12"/>
        <v>912</v>
      </c>
      <c r="R367" s="28">
        <f t="shared" ca="1" si="13"/>
        <v>367</v>
      </c>
      <c r="S367" s="44" t="s">
        <v>8</v>
      </c>
      <c r="T367" s="34"/>
      <c r="U367" s="7"/>
      <c r="V367" s="7"/>
      <c r="W367" s="7"/>
      <c r="X367" s="7"/>
    </row>
    <row r="368" spans="1:24" ht="17.25" thickBot="1" x14ac:dyDescent="0.3">
      <c r="B368" s="7"/>
      <c r="C368" s="22">
        <v>913</v>
      </c>
      <c r="D368" s="66" t="s">
        <v>2</v>
      </c>
      <c r="E368" s="47" t="s">
        <v>102</v>
      </c>
      <c r="F368" s="47" t="s">
        <v>3</v>
      </c>
      <c r="G368" s="47" t="s">
        <v>4</v>
      </c>
      <c r="H368" s="47" t="s">
        <v>5</v>
      </c>
      <c r="I368" s="47" t="s">
        <v>6</v>
      </c>
      <c r="J368" s="47"/>
      <c r="K368" s="47"/>
      <c r="L368" s="49"/>
      <c r="M368" s="49"/>
      <c r="N368" s="50"/>
      <c r="O368" s="27">
        <f ca="1">IF(D368="цвет",SUM(O369:INDIRECT("L"&amp;R368)),IF(SUM(E368:N368)=0,"",SUM(E368:N368)))</f>
        <v>0</v>
      </c>
      <c r="P368" s="154">
        <v>773</v>
      </c>
      <c r="Q368" s="155">
        <f t="shared" si="12"/>
        <v>913</v>
      </c>
      <c r="R368" s="156">
        <f t="shared" ca="1" si="13"/>
        <v>372</v>
      </c>
      <c r="S368" s="157">
        <v>250</v>
      </c>
      <c r="T368" s="158">
        <f ca="1">S368*O368</f>
        <v>0</v>
      </c>
      <c r="U368" s="7"/>
      <c r="V368" s="7"/>
      <c r="W368" s="7"/>
      <c r="X368" s="7"/>
    </row>
    <row r="369" spans="1:24" ht="19.5" thickBot="1" x14ac:dyDescent="0.35">
      <c r="B369" s="7"/>
      <c r="C369" s="166"/>
      <c r="D369" s="63" t="s">
        <v>16</v>
      </c>
      <c r="E369" s="36"/>
      <c r="F369" s="36"/>
      <c r="G369" s="36"/>
      <c r="H369" s="36"/>
      <c r="I369" s="36"/>
      <c r="J369" s="36"/>
      <c r="K369" s="36"/>
      <c r="L369" s="30"/>
      <c r="M369" s="30"/>
      <c r="N369" s="31"/>
      <c r="O369" s="59" t="str">
        <f ca="1">IF(D369="цвет",SUM(O370:INDIRECT("L"&amp;R369)),IF(SUM(E369:N369)=0,"",SUM(E369:N369)))</f>
        <v/>
      </c>
      <c r="P369" s="5" t="s">
        <v>8</v>
      </c>
      <c r="Q369" s="155">
        <f t="shared" si="12"/>
        <v>913</v>
      </c>
      <c r="R369" s="28">
        <f t="shared" ca="1" si="13"/>
        <v>372</v>
      </c>
      <c r="S369" s="60" t="s">
        <v>8</v>
      </c>
      <c r="T369" s="34"/>
      <c r="U369" s="7"/>
      <c r="V369" s="7"/>
      <c r="W369" s="7"/>
      <c r="X369" s="7"/>
    </row>
    <row r="370" spans="1:24" ht="19.5" thickBot="1" x14ac:dyDescent="0.35">
      <c r="B370" s="7"/>
      <c r="C370" s="166"/>
      <c r="D370" s="63" t="s">
        <v>14</v>
      </c>
      <c r="E370" s="161"/>
      <c r="F370" s="161"/>
      <c r="G370" s="161"/>
      <c r="H370" s="161"/>
      <c r="I370" s="36"/>
      <c r="J370" s="36"/>
      <c r="K370" s="36"/>
      <c r="L370" s="30"/>
      <c r="M370" s="30"/>
      <c r="N370" s="31"/>
      <c r="O370" s="59" t="str">
        <f ca="1">IF(D370="цвет",SUM(O371:INDIRECT("L"&amp;R370)),IF(SUM(E370:N370)=0,"",SUM(E370:N370)))</f>
        <v/>
      </c>
      <c r="P370" s="5" t="s">
        <v>8</v>
      </c>
      <c r="Q370" s="155">
        <f t="shared" si="12"/>
        <v>913</v>
      </c>
      <c r="R370" s="28">
        <f t="shared" ca="1" si="13"/>
        <v>372</v>
      </c>
      <c r="S370" s="60" t="s">
        <v>8</v>
      </c>
      <c r="T370" s="34"/>
      <c r="U370" s="7"/>
      <c r="V370" s="7"/>
      <c r="W370" s="7"/>
      <c r="X370" s="7"/>
    </row>
    <row r="371" spans="1:24" ht="117.6" customHeight="1" thickBot="1" x14ac:dyDescent="0.35">
      <c r="C371" s="53"/>
      <c r="D371" s="168" t="s">
        <v>114</v>
      </c>
      <c r="E371" s="168"/>
      <c r="F371" s="168"/>
      <c r="G371" s="168"/>
      <c r="H371" s="168"/>
      <c r="I371" s="168"/>
      <c r="J371" s="168"/>
      <c r="K371" s="168"/>
      <c r="L371" s="168"/>
      <c r="M371" s="168"/>
      <c r="N371" s="168"/>
      <c r="O371" s="59" t="str">
        <f ca="1">IF(D371="цвет",SUM(O372:INDIRECT("L"&amp;R371)),IF(SUM(E371:N371)=0,"",SUM(E371:N371)))</f>
        <v/>
      </c>
      <c r="P371" s="5" t="s">
        <v>8</v>
      </c>
      <c r="Q371" s="155">
        <f t="shared" si="12"/>
        <v>913</v>
      </c>
      <c r="R371" s="28">
        <f t="shared" ca="1" si="13"/>
        <v>372</v>
      </c>
      <c r="S371" s="60" t="s">
        <v>8</v>
      </c>
      <c r="T371" s="34"/>
      <c r="U371" s="7"/>
      <c r="V371" s="7"/>
      <c r="W371" s="7"/>
      <c r="X371" s="7"/>
    </row>
    <row r="372" spans="1:24" ht="17.25" customHeight="1" thickBot="1" x14ac:dyDescent="0.3">
      <c r="A372" s="42"/>
      <c r="B372" s="71"/>
      <c r="C372" s="72"/>
      <c r="D372" s="167" t="str">
        <f>HYPERLINK("https://miamia.ru/search/index.php?q="&amp;Q372&amp;"&amp;s=Поиск?utm_source=Excel&amp;utm_medium=Nalichie&amp;utm_content="&amp;Q372&amp;"","Посмотреть большую фотографию на сайте")</f>
        <v>Посмотреть большую фотографию на сайте</v>
      </c>
      <c r="E372" s="167"/>
      <c r="F372" s="167"/>
      <c r="G372" s="167"/>
      <c r="H372" s="167"/>
      <c r="I372" s="167"/>
      <c r="J372" s="167"/>
      <c r="K372" s="167"/>
      <c r="L372" s="167"/>
      <c r="M372" s="167"/>
      <c r="N372" s="167"/>
      <c r="O372" s="32" t="str">
        <f ca="1">IF(D372="цвет",SUM(O373:INDIRECT("L"&amp;R372)),IF(SUM(E372:N372)=0,"",SUM(E372:N372)))</f>
        <v/>
      </c>
      <c r="P372" s="5" t="s">
        <v>8</v>
      </c>
      <c r="Q372" s="155">
        <f t="shared" si="12"/>
        <v>913</v>
      </c>
      <c r="R372" s="28">
        <f t="shared" ca="1" si="13"/>
        <v>372</v>
      </c>
      <c r="S372" s="44" t="s">
        <v>8</v>
      </c>
      <c r="T372" s="34"/>
      <c r="U372" s="7"/>
      <c r="V372" s="7"/>
      <c r="W372" s="7"/>
      <c r="X372" s="7"/>
    </row>
    <row r="373" spans="1:24" ht="17.25" thickBot="1" x14ac:dyDescent="0.3">
      <c r="B373" s="7"/>
      <c r="C373" s="22">
        <v>915</v>
      </c>
      <c r="D373" s="66" t="s">
        <v>2</v>
      </c>
      <c r="E373" s="47" t="s">
        <v>102</v>
      </c>
      <c r="F373" s="47" t="s">
        <v>3</v>
      </c>
      <c r="G373" s="47" t="s">
        <v>4</v>
      </c>
      <c r="H373" s="47" t="s">
        <v>5</v>
      </c>
      <c r="I373" s="47" t="s">
        <v>6</v>
      </c>
      <c r="J373" s="47" t="s">
        <v>7</v>
      </c>
      <c r="K373" s="47" t="s">
        <v>11</v>
      </c>
      <c r="L373" s="49"/>
      <c r="M373" s="49"/>
      <c r="N373" s="50"/>
      <c r="O373" s="27">
        <f ca="1">IF(D373="цвет",SUM(O374:INDIRECT("L"&amp;R373)),IF(SUM(E373:N373)=0,"",SUM(E373:N373)))</f>
        <v>0</v>
      </c>
      <c r="P373" s="154">
        <v>773</v>
      </c>
      <c r="Q373" s="155">
        <f t="shared" si="12"/>
        <v>915</v>
      </c>
      <c r="R373" s="156">
        <f t="shared" ca="1" si="13"/>
        <v>377</v>
      </c>
      <c r="S373" s="157">
        <v>250</v>
      </c>
      <c r="T373" s="158">
        <f ca="1">S373*O373</f>
        <v>0</v>
      </c>
      <c r="U373" s="7"/>
      <c r="V373" s="7"/>
      <c r="W373" s="7"/>
      <c r="X373" s="7"/>
    </row>
    <row r="374" spans="1:24" ht="19.5" thickBot="1" x14ac:dyDescent="0.35">
      <c r="B374" s="7"/>
      <c r="C374" s="166"/>
      <c r="D374" s="63" t="s">
        <v>16</v>
      </c>
      <c r="E374" s="36"/>
      <c r="F374" s="36"/>
      <c r="G374" s="36"/>
      <c r="H374" s="36"/>
      <c r="I374" s="36"/>
      <c r="J374" s="36"/>
      <c r="K374" s="36"/>
      <c r="L374" s="30"/>
      <c r="M374" s="30"/>
      <c r="N374" s="31"/>
      <c r="O374" s="59" t="str">
        <f ca="1">IF(D374="цвет",SUM(O375:INDIRECT("L"&amp;R374)),IF(SUM(E374:N374)=0,"",SUM(E374:N374)))</f>
        <v/>
      </c>
      <c r="P374" s="5" t="s">
        <v>8</v>
      </c>
      <c r="Q374" s="155">
        <f t="shared" si="12"/>
        <v>915</v>
      </c>
      <c r="R374" s="28">
        <f t="shared" ca="1" si="13"/>
        <v>377</v>
      </c>
      <c r="S374" s="60" t="s">
        <v>8</v>
      </c>
      <c r="T374" s="34"/>
      <c r="U374" s="7"/>
      <c r="V374" s="7"/>
      <c r="W374" s="7"/>
      <c r="X374" s="7"/>
    </row>
    <row r="375" spans="1:24" ht="19.5" thickBot="1" x14ac:dyDescent="0.35">
      <c r="B375" s="7"/>
      <c r="C375" s="166"/>
      <c r="D375" s="63" t="s">
        <v>14</v>
      </c>
      <c r="E375" s="161"/>
      <c r="F375" s="161"/>
      <c r="G375" s="161"/>
      <c r="H375" s="161"/>
      <c r="I375" s="161"/>
      <c r="J375" s="161"/>
      <c r="K375" s="36"/>
      <c r="L375" s="30"/>
      <c r="M375" s="30"/>
      <c r="N375" s="31"/>
      <c r="O375" s="59" t="str">
        <f ca="1">IF(D375="цвет",SUM(O376:INDIRECT("L"&amp;R375)),IF(SUM(E375:N375)=0,"",SUM(E375:N375)))</f>
        <v/>
      </c>
      <c r="P375" s="5" t="s">
        <v>8</v>
      </c>
      <c r="Q375" s="155">
        <f t="shared" si="12"/>
        <v>915</v>
      </c>
      <c r="R375" s="28">
        <f t="shared" ca="1" si="13"/>
        <v>377</v>
      </c>
      <c r="S375" s="60" t="s">
        <v>8</v>
      </c>
      <c r="T375" s="34"/>
      <c r="U375" s="7"/>
      <c r="V375" s="7"/>
      <c r="W375" s="7"/>
      <c r="X375" s="7"/>
    </row>
    <row r="376" spans="1:24" ht="117.6" customHeight="1" thickBot="1" x14ac:dyDescent="0.35">
      <c r="C376" s="53"/>
      <c r="D376" s="168" t="s">
        <v>114</v>
      </c>
      <c r="E376" s="168"/>
      <c r="F376" s="168"/>
      <c r="G376" s="168"/>
      <c r="H376" s="168"/>
      <c r="I376" s="168"/>
      <c r="J376" s="168"/>
      <c r="K376" s="168"/>
      <c r="L376" s="168"/>
      <c r="M376" s="168"/>
      <c r="N376" s="168"/>
      <c r="O376" s="59" t="str">
        <f ca="1">IF(D376="цвет",SUM(O377:INDIRECT("L"&amp;R376)),IF(SUM(E376:N376)=0,"",SUM(E376:N376)))</f>
        <v/>
      </c>
      <c r="P376" s="5" t="s">
        <v>8</v>
      </c>
      <c r="Q376" s="155">
        <f t="shared" si="12"/>
        <v>915</v>
      </c>
      <c r="R376" s="28">
        <f t="shared" ca="1" si="13"/>
        <v>377</v>
      </c>
      <c r="S376" s="60" t="s">
        <v>8</v>
      </c>
      <c r="T376" s="34"/>
      <c r="U376" s="7"/>
      <c r="V376" s="7"/>
      <c r="W376" s="7"/>
      <c r="X376" s="7"/>
    </row>
    <row r="377" spans="1:24" ht="17.25" customHeight="1" thickBot="1" x14ac:dyDescent="0.3">
      <c r="A377" s="42"/>
      <c r="B377" s="71"/>
      <c r="C377" s="72"/>
      <c r="D377" s="167" t="str">
        <f>HYPERLINK("https://miamia.ru/search/index.php?q="&amp;Q377&amp;"&amp;s=Поиск?utm_source=Excel&amp;utm_medium=Nalichie&amp;utm_content="&amp;Q377&amp;"","Посмотреть большую фотографию на сайте")</f>
        <v>Посмотреть большую фотографию на сайте</v>
      </c>
      <c r="E377" s="167"/>
      <c r="F377" s="167"/>
      <c r="G377" s="167"/>
      <c r="H377" s="167"/>
      <c r="I377" s="167"/>
      <c r="J377" s="167"/>
      <c r="K377" s="167"/>
      <c r="L377" s="167"/>
      <c r="M377" s="167"/>
      <c r="N377" s="167"/>
      <c r="O377" s="32" t="str">
        <f ca="1">IF(D377="цвет",SUM(O378:INDIRECT("L"&amp;R377)),IF(SUM(E377:N377)=0,"",SUM(E377:N377)))</f>
        <v/>
      </c>
      <c r="P377" s="5" t="s">
        <v>8</v>
      </c>
      <c r="Q377" s="155">
        <f t="shared" si="12"/>
        <v>915</v>
      </c>
      <c r="R377" s="28">
        <f t="shared" ca="1" si="13"/>
        <v>377</v>
      </c>
      <c r="S377" s="44" t="s">
        <v>8</v>
      </c>
      <c r="T377" s="34"/>
      <c r="U377" s="7"/>
      <c r="V377" s="7"/>
      <c r="W377" s="7"/>
      <c r="X377" s="7"/>
    </row>
    <row r="378" spans="1:24" ht="17.25" thickBot="1" x14ac:dyDescent="0.3">
      <c r="B378" s="7"/>
      <c r="C378" s="22">
        <v>916</v>
      </c>
      <c r="D378" s="66" t="s">
        <v>2</v>
      </c>
      <c r="E378" s="47" t="s">
        <v>4</v>
      </c>
      <c r="F378" s="47" t="s">
        <v>5</v>
      </c>
      <c r="G378" s="47" t="s">
        <v>6</v>
      </c>
      <c r="H378" s="47" t="s">
        <v>7</v>
      </c>
      <c r="I378" s="47" t="s">
        <v>11</v>
      </c>
      <c r="J378" s="47" t="s">
        <v>12</v>
      </c>
      <c r="K378" s="47"/>
      <c r="L378" s="49"/>
      <c r="M378" s="49"/>
      <c r="N378" s="50"/>
      <c r="O378" s="27">
        <f ca="1">IF(D378="цвет",SUM(O379:INDIRECT("L"&amp;R378)),IF(SUM(E378:N378)=0,"",SUM(E378:N378)))</f>
        <v>0</v>
      </c>
      <c r="P378" s="154">
        <v>644</v>
      </c>
      <c r="Q378" s="155">
        <f t="shared" si="12"/>
        <v>916</v>
      </c>
      <c r="R378" s="156">
        <f t="shared" ca="1" si="13"/>
        <v>382</v>
      </c>
      <c r="S378" s="157">
        <v>250</v>
      </c>
      <c r="T378" s="158">
        <f ca="1">S378*O378</f>
        <v>0</v>
      </c>
      <c r="U378" s="7"/>
      <c r="V378" s="7"/>
      <c r="W378" s="7"/>
      <c r="X378" s="7"/>
    </row>
    <row r="379" spans="1:24" ht="19.5" thickBot="1" x14ac:dyDescent="0.35">
      <c r="B379" s="7"/>
      <c r="C379" s="166"/>
      <c r="D379" s="63" t="s">
        <v>16</v>
      </c>
      <c r="E379" s="4"/>
      <c r="F379" s="4"/>
      <c r="G379" s="161"/>
      <c r="H379" s="4"/>
      <c r="I379" s="36"/>
      <c r="J379" s="4"/>
      <c r="K379" s="36"/>
      <c r="L379" s="30"/>
      <c r="M379" s="30"/>
      <c r="N379" s="31"/>
      <c r="O379" s="59" t="str">
        <f ca="1">IF(D379="цвет",SUM(O380:INDIRECT("L"&amp;R379)),IF(SUM(E379:N379)=0,"",SUM(E379:N379)))</f>
        <v/>
      </c>
      <c r="P379" s="5" t="s">
        <v>8</v>
      </c>
      <c r="Q379" s="155">
        <f t="shared" si="12"/>
        <v>916</v>
      </c>
      <c r="R379" s="28">
        <f t="shared" ca="1" si="13"/>
        <v>382</v>
      </c>
      <c r="S379" s="60" t="s">
        <v>8</v>
      </c>
      <c r="T379" s="34"/>
      <c r="U379" s="7"/>
      <c r="V379" s="7"/>
      <c r="W379" s="7"/>
      <c r="X379" s="7"/>
    </row>
    <row r="380" spans="1:24" ht="19.5" thickBot="1" x14ac:dyDescent="0.35">
      <c r="B380" s="7"/>
      <c r="C380" s="166"/>
      <c r="D380" s="63" t="s">
        <v>14</v>
      </c>
      <c r="E380" s="161"/>
      <c r="F380" s="36"/>
      <c r="G380" s="4"/>
      <c r="H380" s="161"/>
      <c r="I380" s="4"/>
      <c r="J380" s="4"/>
      <c r="K380" s="36"/>
      <c r="L380" s="30"/>
      <c r="M380" s="30"/>
      <c r="N380" s="31"/>
      <c r="O380" s="59" t="str">
        <f ca="1">IF(D380="цвет",SUM(O381:INDIRECT("L"&amp;R380)),IF(SUM(E380:N380)=0,"",SUM(E380:N380)))</f>
        <v/>
      </c>
      <c r="P380" s="5" t="s">
        <v>8</v>
      </c>
      <c r="Q380" s="155">
        <f t="shared" si="12"/>
        <v>916</v>
      </c>
      <c r="R380" s="28">
        <f t="shared" ca="1" si="13"/>
        <v>382</v>
      </c>
      <c r="S380" s="60" t="s">
        <v>8</v>
      </c>
      <c r="T380" s="34"/>
      <c r="U380" s="7"/>
      <c r="V380" s="7"/>
      <c r="W380" s="7"/>
      <c r="X380" s="7"/>
    </row>
    <row r="381" spans="1:24" ht="117.6" customHeight="1" thickBot="1" x14ac:dyDescent="0.35">
      <c r="C381" s="53"/>
      <c r="D381" s="169" t="s">
        <v>116</v>
      </c>
      <c r="E381" s="168"/>
      <c r="F381" s="168"/>
      <c r="G381" s="168"/>
      <c r="H381" s="168"/>
      <c r="I381" s="168"/>
      <c r="J381" s="168"/>
      <c r="K381" s="168"/>
      <c r="L381" s="168"/>
      <c r="M381" s="168"/>
      <c r="N381" s="168"/>
      <c r="O381" s="59" t="str">
        <f ca="1">IF(D381="цвет",SUM(O382:INDIRECT("L"&amp;R381)),IF(SUM(E381:N381)=0,"",SUM(E381:N381)))</f>
        <v/>
      </c>
      <c r="P381" s="5" t="s">
        <v>8</v>
      </c>
      <c r="Q381" s="155">
        <f t="shared" si="12"/>
        <v>916</v>
      </c>
      <c r="R381" s="28">
        <f t="shared" ca="1" si="13"/>
        <v>382</v>
      </c>
      <c r="S381" s="60" t="s">
        <v>8</v>
      </c>
      <c r="T381" s="34"/>
      <c r="U381" s="7"/>
      <c r="V381" s="7"/>
      <c r="W381" s="7"/>
      <c r="X381" s="7"/>
    </row>
    <row r="382" spans="1:24" ht="17.25" customHeight="1" thickBot="1" x14ac:dyDescent="0.3">
      <c r="A382" s="42"/>
      <c r="B382" s="71"/>
      <c r="C382" s="72"/>
      <c r="D382" s="167" t="str">
        <f>HYPERLINK("https://miamia.ru/search/index.php?q="&amp;Q382&amp;"&amp;s=Поиск?utm_source=Excel&amp;utm_medium=Nalichie&amp;utm_content="&amp;Q382&amp;"","Посмотреть большую фотографию на сайте")</f>
        <v>Посмотреть большую фотографию на сайте</v>
      </c>
      <c r="E382" s="167"/>
      <c r="F382" s="167"/>
      <c r="G382" s="167"/>
      <c r="H382" s="167"/>
      <c r="I382" s="167"/>
      <c r="J382" s="167"/>
      <c r="K382" s="167"/>
      <c r="L382" s="167"/>
      <c r="M382" s="167"/>
      <c r="N382" s="167"/>
      <c r="O382" s="32" t="str">
        <f ca="1">IF(D382="цвет",SUM(O383:INDIRECT("L"&amp;R382)),IF(SUM(E382:N382)=0,"",SUM(E382:N382)))</f>
        <v/>
      </c>
      <c r="P382" s="5" t="s">
        <v>8</v>
      </c>
      <c r="Q382" s="155">
        <f t="shared" si="12"/>
        <v>916</v>
      </c>
      <c r="R382" s="28">
        <f t="shared" ca="1" si="13"/>
        <v>382</v>
      </c>
      <c r="S382" s="44" t="s">
        <v>8</v>
      </c>
      <c r="T382" s="34"/>
      <c r="U382" s="7"/>
      <c r="V382" s="7"/>
      <c r="W382" s="7"/>
      <c r="X382" s="7"/>
    </row>
    <row r="383" spans="1:24" ht="17.25" thickBot="1" x14ac:dyDescent="0.3">
      <c r="B383" s="7"/>
      <c r="C383" s="22">
        <v>917</v>
      </c>
      <c r="D383" s="66" t="s">
        <v>2</v>
      </c>
      <c r="E383" s="47" t="s">
        <v>102</v>
      </c>
      <c r="F383" s="47" t="s">
        <v>3</v>
      </c>
      <c r="G383" s="47" t="s">
        <v>4</v>
      </c>
      <c r="H383" s="47" t="s">
        <v>5</v>
      </c>
      <c r="I383" s="47" t="s">
        <v>6</v>
      </c>
      <c r="J383" s="47" t="s">
        <v>7</v>
      </c>
      <c r="K383" s="47" t="s">
        <v>11</v>
      </c>
      <c r="L383" s="49"/>
      <c r="M383" s="49"/>
      <c r="N383" s="50"/>
      <c r="O383" s="27">
        <f ca="1">IF(D383="цвет",SUM(O384:INDIRECT("L"&amp;R383)),IF(SUM(E383:N383)=0,"",SUM(E383:N383)))</f>
        <v>0</v>
      </c>
      <c r="P383" s="154">
        <v>902</v>
      </c>
      <c r="Q383" s="155">
        <f t="shared" si="12"/>
        <v>917</v>
      </c>
      <c r="R383" s="156">
        <f t="shared" ca="1" si="13"/>
        <v>387</v>
      </c>
      <c r="S383" s="157">
        <v>250</v>
      </c>
      <c r="T383" s="158">
        <f ca="1">S383*O383</f>
        <v>0</v>
      </c>
      <c r="U383" s="7"/>
      <c r="V383" s="7"/>
      <c r="W383" s="7"/>
      <c r="X383" s="7"/>
    </row>
    <row r="384" spans="1:24" ht="19.5" thickBot="1" x14ac:dyDescent="0.35">
      <c r="B384" s="7"/>
      <c r="C384" s="166"/>
      <c r="D384" s="63" t="s">
        <v>16</v>
      </c>
      <c r="E384" s="36"/>
      <c r="F384" s="161"/>
      <c r="G384" s="161"/>
      <c r="H384" s="161"/>
      <c r="I384" s="161"/>
      <c r="J384" s="161"/>
      <c r="K384" s="36"/>
      <c r="L384" s="30"/>
      <c r="M384" s="30"/>
      <c r="N384" s="31"/>
      <c r="O384" s="59" t="str">
        <f ca="1">IF(D384="цвет",SUM(O385:INDIRECT("L"&amp;R384)),IF(SUM(E384:N384)=0,"",SUM(E384:N384)))</f>
        <v/>
      </c>
      <c r="P384" s="5" t="s">
        <v>8</v>
      </c>
      <c r="Q384" s="155">
        <f t="shared" si="12"/>
        <v>917</v>
      </c>
      <c r="R384" s="28">
        <f t="shared" ca="1" si="13"/>
        <v>387</v>
      </c>
      <c r="S384" s="60" t="s">
        <v>8</v>
      </c>
      <c r="T384" s="34"/>
      <c r="U384" s="7"/>
      <c r="V384" s="7"/>
      <c r="W384" s="7"/>
      <c r="X384" s="7"/>
    </row>
    <row r="385" spans="1:24" ht="19.5" thickBot="1" x14ac:dyDescent="0.35">
      <c r="B385" s="7"/>
      <c r="C385" s="166"/>
      <c r="D385" s="63" t="s">
        <v>14</v>
      </c>
      <c r="E385" s="36"/>
      <c r="F385" s="161"/>
      <c r="G385" s="161"/>
      <c r="H385" s="161"/>
      <c r="I385" s="161"/>
      <c r="J385" s="161"/>
      <c r="K385" s="36"/>
      <c r="L385" s="30"/>
      <c r="M385" s="30"/>
      <c r="N385" s="31"/>
      <c r="O385" s="59" t="str">
        <f ca="1">IF(D385="цвет",SUM(O386:INDIRECT("L"&amp;R385)),IF(SUM(E385:N385)=0,"",SUM(E385:N385)))</f>
        <v/>
      </c>
      <c r="P385" s="5" t="s">
        <v>8</v>
      </c>
      <c r="Q385" s="155">
        <f t="shared" si="12"/>
        <v>917</v>
      </c>
      <c r="R385" s="28">
        <f t="shared" ca="1" si="13"/>
        <v>387</v>
      </c>
      <c r="S385" s="60" t="s">
        <v>8</v>
      </c>
      <c r="T385" s="34"/>
      <c r="U385" s="7"/>
      <c r="V385" s="7"/>
      <c r="W385" s="7"/>
      <c r="X385" s="7"/>
    </row>
    <row r="386" spans="1:24" ht="117.6" customHeight="1" thickBot="1" x14ac:dyDescent="0.35">
      <c r="C386" s="53"/>
      <c r="D386" s="168" t="s">
        <v>114</v>
      </c>
      <c r="E386" s="168"/>
      <c r="F386" s="168"/>
      <c r="G386" s="168"/>
      <c r="H386" s="168"/>
      <c r="I386" s="168"/>
      <c r="J386" s="168"/>
      <c r="K386" s="168"/>
      <c r="L386" s="168"/>
      <c r="M386" s="168"/>
      <c r="N386" s="168"/>
      <c r="O386" s="59" t="str">
        <f ca="1">IF(D386="цвет",SUM(O387:INDIRECT("L"&amp;R386)),IF(SUM(E386:N386)=0,"",SUM(E386:N386)))</f>
        <v/>
      </c>
      <c r="P386" s="5" t="s">
        <v>8</v>
      </c>
      <c r="Q386" s="155">
        <f t="shared" si="12"/>
        <v>917</v>
      </c>
      <c r="R386" s="28">
        <f t="shared" ca="1" si="13"/>
        <v>387</v>
      </c>
      <c r="S386" s="60" t="s">
        <v>8</v>
      </c>
      <c r="T386" s="34"/>
      <c r="U386" s="7"/>
      <c r="V386" s="7"/>
      <c r="W386" s="7"/>
      <c r="X386" s="7"/>
    </row>
    <row r="387" spans="1:24" ht="17.25" customHeight="1" thickBot="1" x14ac:dyDescent="0.3">
      <c r="A387" s="42"/>
      <c r="B387" s="71"/>
      <c r="C387" s="72"/>
      <c r="D387" s="167" t="str">
        <f>HYPERLINK("https://miamia.ru/search/index.php?q="&amp;Q387&amp;"&amp;s=Поиск?utm_source=Excel&amp;utm_medium=Nalichie&amp;utm_content="&amp;Q387&amp;"","Посмотреть большую фотографию на сайте")</f>
        <v>Посмотреть большую фотографию на сайте</v>
      </c>
      <c r="E387" s="167"/>
      <c r="F387" s="167"/>
      <c r="G387" s="167"/>
      <c r="H387" s="167"/>
      <c r="I387" s="167"/>
      <c r="J387" s="167"/>
      <c r="K387" s="167"/>
      <c r="L387" s="167"/>
      <c r="M387" s="167"/>
      <c r="N387" s="167"/>
      <c r="O387" s="32" t="str">
        <f ca="1">IF(D387="цвет",SUM(O388:INDIRECT("L"&amp;R387)),IF(SUM(E387:N387)=0,"",SUM(E387:N387)))</f>
        <v/>
      </c>
      <c r="P387" s="5" t="s">
        <v>8</v>
      </c>
      <c r="Q387" s="155">
        <f t="shared" si="12"/>
        <v>917</v>
      </c>
      <c r="R387" s="28">
        <f t="shared" ca="1" si="13"/>
        <v>387</v>
      </c>
      <c r="S387" s="44" t="s">
        <v>8</v>
      </c>
      <c r="T387" s="34"/>
      <c r="U387" s="7"/>
      <c r="V387" s="7"/>
      <c r="W387" s="7"/>
      <c r="X387" s="7"/>
    </row>
    <row r="388" spans="1:24" ht="17.25" thickBot="1" x14ac:dyDescent="0.3">
      <c r="B388" s="7"/>
      <c r="C388" s="22">
        <v>918</v>
      </c>
      <c r="D388" s="66" t="s">
        <v>2</v>
      </c>
      <c r="E388" s="47" t="s">
        <v>4</v>
      </c>
      <c r="F388" s="47" t="s">
        <v>5</v>
      </c>
      <c r="G388" s="47" t="s">
        <v>6</v>
      </c>
      <c r="H388" s="47" t="s">
        <v>7</v>
      </c>
      <c r="I388" s="47" t="s">
        <v>11</v>
      </c>
      <c r="J388" s="47" t="s">
        <v>12</v>
      </c>
      <c r="K388" s="47"/>
      <c r="L388" s="49"/>
      <c r="M388" s="49"/>
      <c r="N388" s="50"/>
      <c r="O388" s="27">
        <f ca="1">IF(D388="цвет",SUM(O389:INDIRECT("L"&amp;R388)),IF(SUM(E388:N388)=0,"",SUM(E388:N388)))</f>
        <v>0</v>
      </c>
      <c r="P388" s="154">
        <v>773</v>
      </c>
      <c r="Q388" s="155">
        <f t="shared" si="12"/>
        <v>918</v>
      </c>
      <c r="R388" s="156">
        <f t="shared" ca="1" si="13"/>
        <v>392</v>
      </c>
      <c r="S388" s="157">
        <v>250</v>
      </c>
      <c r="T388" s="158">
        <f ca="1">S388*O388</f>
        <v>0</v>
      </c>
      <c r="U388" s="7"/>
      <c r="V388" s="7"/>
      <c r="W388" s="7"/>
      <c r="X388" s="7"/>
    </row>
    <row r="389" spans="1:24" ht="19.5" thickBot="1" x14ac:dyDescent="0.35">
      <c r="B389" s="7"/>
      <c r="C389" s="166"/>
      <c r="D389" s="63" t="s">
        <v>16</v>
      </c>
      <c r="E389" s="36"/>
      <c r="F389" s="36"/>
      <c r="G389" s="36"/>
      <c r="H389" s="36"/>
      <c r="I389" s="36"/>
      <c r="J389" s="36"/>
      <c r="K389" s="36"/>
      <c r="L389" s="30"/>
      <c r="M389" s="30"/>
      <c r="N389" s="31"/>
      <c r="O389" s="59" t="str">
        <f ca="1">IF(D389="цвет",SUM(O390:INDIRECT("L"&amp;R389)),IF(SUM(E389:N389)=0,"",SUM(E389:N389)))</f>
        <v/>
      </c>
      <c r="P389" s="5" t="s">
        <v>8</v>
      </c>
      <c r="Q389" s="155">
        <f t="shared" si="12"/>
        <v>918</v>
      </c>
      <c r="R389" s="28">
        <f t="shared" ca="1" si="13"/>
        <v>392</v>
      </c>
      <c r="S389" s="60" t="s">
        <v>8</v>
      </c>
      <c r="T389" s="34"/>
      <c r="U389" s="7"/>
      <c r="V389" s="7"/>
      <c r="W389" s="7"/>
      <c r="X389" s="7"/>
    </row>
    <row r="390" spans="1:24" ht="19.5" thickBot="1" x14ac:dyDescent="0.35">
      <c r="B390" s="7"/>
      <c r="C390" s="166"/>
      <c r="D390" s="63" t="s">
        <v>14</v>
      </c>
      <c r="E390" s="36"/>
      <c r="F390" s="161"/>
      <c r="G390" s="4"/>
      <c r="H390" s="36"/>
      <c r="I390" s="36"/>
      <c r="J390" s="36"/>
      <c r="K390" s="36"/>
      <c r="L390" s="30"/>
      <c r="M390" s="30"/>
      <c r="N390" s="31"/>
      <c r="O390" s="59" t="str">
        <f ca="1">IF(D390="цвет",SUM(O391:INDIRECT("L"&amp;R390)),IF(SUM(E390:N390)=0,"",SUM(E390:N390)))</f>
        <v/>
      </c>
      <c r="P390" s="5" t="s">
        <v>8</v>
      </c>
      <c r="Q390" s="155">
        <f t="shared" si="12"/>
        <v>918</v>
      </c>
      <c r="R390" s="28">
        <f t="shared" ca="1" si="13"/>
        <v>392</v>
      </c>
      <c r="S390" s="60" t="s">
        <v>8</v>
      </c>
      <c r="T390" s="34"/>
      <c r="U390" s="7"/>
      <c r="V390" s="7"/>
      <c r="W390" s="7"/>
      <c r="X390" s="7"/>
    </row>
    <row r="391" spans="1:24" ht="117.6" customHeight="1" thickBot="1" x14ac:dyDescent="0.35">
      <c r="C391" s="53"/>
      <c r="D391" s="168" t="s">
        <v>114</v>
      </c>
      <c r="E391" s="168"/>
      <c r="F391" s="168"/>
      <c r="G391" s="168"/>
      <c r="H391" s="168"/>
      <c r="I391" s="168"/>
      <c r="J391" s="168"/>
      <c r="K391" s="168"/>
      <c r="L391" s="168"/>
      <c r="M391" s="168"/>
      <c r="N391" s="168"/>
      <c r="O391" s="59" t="str">
        <f ca="1">IF(D391="цвет",SUM(O392:INDIRECT("L"&amp;R391)),IF(SUM(E391:N391)=0,"",SUM(E391:N391)))</f>
        <v/>
      </c>
      <c r="P391" s="5" t="s">
        <v>8</v>
      </c>
      <c r="Q391" s="155">
        <f t="shared" si="12"/>
        <v>918</v>
      </c>
      <c r="R391" s="28">
        <f t="shared" ca="1" si="13"/>
        <v>392</v>
      </c>
      <c r="S391" s="60" t="s">
        <v>8</v>
      </c>
      <c r="T391" s="34"/>
      <c r="U391" s="7"/>
      <c r="V391" s="7"/>
      <c r="W391" s="7"/>
      <c r="X391" s="7"/>
    </row>
    <row r="392" spans="1:24" ht="17.25" customHeight="1" thickBot="1" x14ac:dyDescent="0.3">
      <c r="A392" s="42"/>
      <c r="B392" s="71"/>
      <c r="C392" s="72"/>
      <c r="D392" s="167" t="str">
        <f>HYPERLINK("https://miamia.ru/search/index.php?q="&amp;Q392&amp;"&amp;s=Поиск?utm_source=Excel&amp;utm_medium=Nalichie&amp;utm_content="&amp;Q392&amp;"","Посмотреть большую фотографию на сайте")</f>
        <v>Посмотреть большую фотографию на сайте</v>
      </c>
      <c r="E392" s="167"/>
      <c r="F392" s="167"/>
      <c r="G392" s="167"/>
      <c r="H392" s="167"/>
      <c r="I392" s="167"/>
      <c r="J392" s="167"/>
      <c r="K392" s="167"/>
      <c r="L392" s="167"/>
      <c r="M392" s="167"/>
      <c r="N392" s="167"/>
      <c r="O392" s="32" t="str">
        <f ca="1">IF(D392="цвет",SUM(O393:INDIRECT("L"&amp;R392)),IF(SUM(E392:N392)=0,"",SUM(E392:N392)))</f>
        <v/>
      </c>
      <c r="P392" s="5" t="s">
        <v>8</v>
      </c>
      <c r="Q392" s="155">
        <f t="shared" si="12"/>
        <v>918</v>
      </c>
      <c r="R392" s="28">
        <f t="shared" ca="1" si="13"/>
        <v>392</v>
      </c>
      <c r="S392" s="44" t="s">
        <v>8</v>
      </c>
      <c r="T392" s="34"/>
      <c r="U392" s="7"/>
      <c r="V392" s="7"/>
      <c r="W392" s="7"/>
      <c r="X392" s="7"/>
    </row>
    <row r="393" spans="1:24" ht="17.25" thickBot="1" x14ac:dyDescent="0.3">
      <c r="B393" s="7"/>
      <c r="C393" s="22">
        <v>919</v>
      </c>
      <c r="D393" s="66" t="s">
        <v>2</v>
      </c>
      <c r="E393" s="47" t="s">
        <v>102</v>
      </c>
      <c r="F393" s="47" t="s">
        <v>3</v>
      </c>
      <c r="G393" s="47" t="s">
        <v>4</v>
      </c>
      <c r="H393" s="47" t="s">
        <v>5</v>
      </c>
      <c r="I393" s="47" t="s">
        <v>6</v>
      </c>
      <c r="J393" s="47" t="s">
        <v>7</v>
      </c>
      <c r="K393" s="47"/>
      <c r="L393" s="49"/>
      <c r="M393" s="49"/>
      <c r="N393" s="50"/>
      <c r="O393" s="27">
        <f ca="1">IF(D393="цвет",SUM(O394:INDIRECT("L"&amp;R393)),IF(SUM(E393:N393)=0,"",SUM(E393:N393)))</f>
        <v>0</v>
      </c>
      <c r="P393" s="154">
        <v>773</v>
      </c>
      <c r="Q393" s="155">
        <f t="shared" si="12"/>
        <v>919</v>
      </c>
      <c r="R393" s="156">
        <f t="shared" ca="1" si="13"/>
        <v>397</v>
      </c>
      <c r="S393" s="157">
        <v>250</v>
      </c>
      <c r="T393" s="158">
        <f ca="1">S393*O393</f>
        <v>0</v>
      </c>
      <c r="U393" s="7"/>
      <c r="V393" s="7"/>
      <c r="W393" s="7"/>
      <c r="X393" s="7"/>
    </row>
    <row r="394" spans="1:24" ht="19.5" thickBot="1" x14ac:dyDescent="0.35">
      <c r="B394" s="7"/>
      <c r="C394" s="166"/>
      <c r="D394" s="63" t="s">
        <v>16</v>
      </c>
      <c r="E394" s="36"/>
      <c r="F394" s="161"/>
      <c r="G394" s="161"/>
      <c r="H394" s="161"/>
      <c r="I394" s="161"/>
      <c r="J394" s="4"/>
      <c r="K394" s="36"/>
      <c r="L394" s="30"/>
      <c r="M394" s="30"/>
      <c r="N394" s="31"/>
      <c r="O394" s="59" t="str">
        <f ca="1">IF(D394="цвет",SUM(O395:INDIRECT("L"&amp;R394)),IF(SUM(E394:N394)=0,"",SUM(E394:N394)))</f>
        <v/>
      </c>
      <c r="P394" s="5" t="s">
        <v>8</v>
      </c>
      <c r="Q394" s="155">
        <f t="shared" si="12"/>
        <v>919</v>
      </c>
      <c r="R394" s="28">
        <f t="shared" ca="1" si="13"/>
        <v>397</v>
      </c>
      <c r="S394" s="60" t="s">
        <v>8</v>
      </c>
      <c r="T394" s="34"/>
      <c r="U394" s="7"/>
      <c r="V394" s="7"/>
      <c r="W394" s="7"/>
      <c r="X394" s="7"/>
    </row>
    <row r="395" spans="1:24" ht="19.5" thickBot="1" x14ac:dyDescent="0.35">
      <c r="B395" s="7"/>
      <c r="C395" s="166"/>
      <c r="D395" s="63" t="s">
        <v>14</v>
      </c>
      <c r="E395" s="36"/>
      <c r="F395" s="161"/>
      <c r="G395" s="161"/>
      <c r="H395" s="161"/>
      <c r="I395" s="161"/>
      <c r="J395" s="36"/>
      <c r="K395" s="36"/>
      <c r="L395" s="30"/>
      <c r="M395" s="30"/>
      <c r="N395" s="31"/>
      <c r="O395" s="59" t="str">
        <f ca="1">IF(D395="цвет",SUM(O396:INDIRECT("L"&amp;R395)),IF(SUM(E395:N395)=0,"",SUM(E395:N395)))</f>
        <v/>
      </c>
      <c r="P395" s="5" t="s">
        <v>8</v>
      </c>
      <c r="Q395" s="155">
        <f t="shared" si="12"/>
        <v>919</v>
      </c>
      <c r="R395" s="28">
        <f t="shared" ca="1" si="13"/>
        <v>397</v>
      </c>
      <c r="S395" s="60" t="s">
        <v>8</v>
      </c>
      <c r="T395" s="34"/>
      <c r="U395" s="7"/>
      <c r="V395" s="7"/>
      <c r="W395" s="7"/>
      <c r="X395" s="7"/>
    </row>
    <row r="396" spans="1:24" ht="117.6" customHeight="1" thickBot="1" x14ac:dyDescent="0.35">
      <c r="C396" s="53"/>
      <c r="D396" s="168" t="s">
        <v>114</v>
      </c>
      <c r="E396" s="168"/>
      <c r="F396" s="168"/>
      <c r="G396" s="168"/>
      <c r="H396" s="168"/>
      <c r="I396" s="168"/>
      <c r="J396" s="168"/>
      <c r="K396" s="168"/>
      <c r="L396" s="168"/>
      <c r="M396" s="168"/>
      <c r="N396" s="168"/>
      <c r="O396" s="59" t="str">
        <f ca="1">IF(D396="цвет",SUM(O397:INDIRECT("L"&amp;R396)),IF(SUM(E396:N396)=0,"",SUM(E396:N396)))</f>
        <v/>
      </c>
      <c r="P396" s="5" t="s">
        <v>8</v>
      </c>
      <c r="Q396" s="155">
        <f t="shared" si="12"/>
        <v>919</v>
      </c>
      <c r="R396" s="28">
        <f t="shared" ca="1" si="13"/>
        <v>397</v>
      </c>
      <c r="S396" s="60" t="s">
        <v>8</v>
      </c>
      <c r="T396" s="34"/>
      <c r="U396" s="7"/>
      <c r="V396" s="7"/>
      <c r="W396" s="7"/>
      <c r="X396" s="7"/>
    </row>
    <row r="397" spans="1:24" ht="17.25" customHeight="1" thickBot="1" x14ac:dyDescent="0.3">
      <c r="A397" s="42"/>
      <c r="B397" s="71"/>
      <c r="C397" s="72"/>
      <c r="D397" s="167" t="str">
        <f>HYPERLINK("https://miamia.ru/search/index.php?q="&amp;Q397&amp;"&amp;s=Поиск?utm_source=Excel&amp;utm_medium=Nalichie&amp;utm_content="&amp;Q397&amp;"","Посмотреть большую фотографию на сайте")</f>
        <v>Посмотреть большую фотографию на сайте</v>
      </c>
      <c r="E397" s="167"/>
      <c r="F397" s="167"/>
      <c r="G397" s="167"/>
      <c r="H397" s="167"/>
      <c r="I397" s="167"/>
      <c r="J397" s="167"/>
      <c r="K397" s="167"/>
      <c r="L397" s="167"/>
      <c r="M397" s="167"/>
      <c r="N397" s="167"/>
      <c r="O397" s="32" t="str">
        <f ca="1">IF(D397="цвет",SUM(O398:INDIRECT("L"&amp;R397)),IF(SUM(E397:N397)=0,"",SUM(E397:N397)))</f>
        <v/>
      </c>
      <c r="P397" s="5" t="s">
        <v>8</v>
      </c>
      <c r="Q397" s="155">
        <f t="shared" si="12"/>
        <v>919</v>
      </c>
      <c r="R397" s="28">
        <f t="shared" ca="1" si="13"/>
        <v>397</v>
      </c>
      <c r="S397" s="44" t="s">
        <v>8</v>
      </c>
      <c r="T397" s="34"/>
      <c r="U397" s="7"/>
      <c r="V397" s="7"/>
      <c r="W397" s="7"/>
      <c r="X397" s="7"/>
    </row>
    <row r="398" spans="1:24" ht="17.25" thickBot="1" x14ac:dyDescent="0.3">
      <c r="B398" s="7"/>
      <c r="C398" s="22">
        <v>920</v>
      </c>
      <c r="D398" s="66" t="s">
        <v>2</v>
      </c>
      <c r="E398" s="47" t="s">
        <v>102</v>
      </c>
      <c r="F398" s="47" t="s">
        <v>3</v>
      </c>
      <c r="G398" s="47" t="s">
        <v>4</v>
      </c>
      <c r="H398" s="47" t="s">
        <v>5</v>
      </c>
      <c r="I398" s="47" t="s">
        <v>6</v>
      </c>
      <c r="J398" s="47" t="s">
        <v>7</v>
      </c>
      <c r="K398" s="47"/>
      <c r="L398" s="49"/>
      <c r="M398" s="49"/>
      <c r="N398" s="50"/>
      <c r="O398" s="27">
        <f ca="1">IF(D398="цвет",SUM(O399:INDIRECT("L"&amp;R398)),IF(SUM(E398:N398)=0,"",SUM(E398:N398)))</f>
        <v>0</v>
      </c>
      <c r="P398" s="154">
        <v>644</v>
      </c>
      <c r="Q398" s="155">
        <f t="shared" si="12"/>
        <v>920</v>
      </c>
      <c r="R398" s="156">
        <f t="shared" ca="1" si="13"/>
        <v>402</v>
      </c>
      <c r="S398" s="157">
        <v>250</v>
      </c>
      <c r="T398" s="158">
        <f ca="1">S398*O398</f>
        <v>0</v>
      </c>
      <c r="U398" s="7"/>
      <c r="V398" s="7"/>
      <c r="W398" s="7"/>
      <c r="X398" s="7"/>
    </row>
    <row r="399" spans="1:24" ht="19.5" thickBot="1" x14ac:dyDescent="0.35">
      <c r="B399" s="7"/>
      <c r="C399" s="166"/>
      <c r="D399" s="63" t="s">
        <v>16</v>
      </c>
      <c r="E399" s="36"/>
      <c r="F399" s="4"/>
      <c r="G399" s="4"/>
      <c r="H399" s="36"/>
      <c r="I399" s="4"/>
      <c r="J399" s="36"/>
      <c r="K399" s="36"/>
      <c r="L399" s="30"/>
      <c r="M399" s="30"/>
      <c r="N399" s="31"/>
      <c r="O399" s="59" t="str">
        <f ca="1">IF(D399="цвет",SUM(O400:INDIRECT("L"&amp;R399)),IF(SUM(E399:N399)=0,"",SUM(E399:N399)))</f>
        <v/>
      </c>
      <c r="P399" s="5" t="s">
        <v>8</v>
      </c>
      <c r="Q399" s="155">
        <f t="shared" si="12"/>
        <v>920</v>
      </c>
      <c r="R399" s="28">
        <f t="shared" ca="1" si="13"/>
        <v>402</v>
      </c>
      <c r="S399" s="60" t="s">
        <v>8</v>
      </c>
      <c r="T399" s="34"/>
      <c r="U399" s="7"/>
      <c r="V399" s="7"/>
      <c r="W399" s="7"/>
      <c r="X399" s="7"/>
    </row>
    <row r="400" spans="1:24" ht="19.5" thickBot="1" x14ac:dyDescent="0.35">
      <c r="B400" s="7"/>
      <c r="C400" s="166"/>
      <c r="D400" s="63" t="s">
        <v>14</v>
      </c>
      <c r="E400" s="36"/>
      <c r="F400" s="161"/>
      <c r="G400" s="161"/>
      <c r="H400" s="161"/>
      <c r="I400" s="161"/>
      <c r="J400" s="161"/>
      <c r="K400" s="36"/>
      <c r="L400" s="30"/>
      <c r="M400" s="30"/>
      <c r="N400" s="31"/>
      <c r="O400" s="59" t="str">
        <f ca="1">IF(D400="цвет",SUM(O401:INDIRECT("L"&amp;R400)),IF(SUM(E400:N400)=0,"",SUM(E400:N400)))</f>
        <v/>
      </c>
      <c r="P400" s="5" t="s">
        <v>8</v>
      </c>
      <c r="Q400" s="155">
        <f t="shared" si="12"/>
        <v>920</v>
      </c>
      <c r="R400" s="28">
        <f t="shared" ca="1" si="13"/>
        <v>402</v>
      </c>
      <c r="S400" s="60" t="s">
        <v>8</v>
      </c>
      <c r="T400" s="34"/>
      <c r="U400" s="7"/>
      <c r="V400" s="7"/>
      <c r="W400" s="7"/>
      <c r="X400" s="7"/>
    </row>
    <row r="401" spans="1:24" ht="117.6" customHeight="1" thickBot="1" x14ac:dyDescent="0.35">
      <c r="C401" s="53"/>
      <c r="D401" s="169" t="s">
        <v>115</v>
      </c>
      <c r="E401" s="168"/>
      <c r="F401" s="168"/>
      <c r="G401" s="168"/>
      <c r="H401" s="168"/>
      <c r="I401" s="168"/>
      <c r="J401" s="168"/>
      <c r="K401" s="168"/>
      <c r="L401" s="168"/>
      <c r="M401" s="168"/>
      <c r="N401" s="168"/>
      <c r="O401" s="59" t="str">
        <f ca="1">IF(D401="цвет",SUM(O402:INDIRECT("L"&amp;R401)),IF(SUM(E401:N401)=0,"",SUM(E401:N401)))</f>
        <v/>
      </c>
      <c r="P401" s="5" t="s">
        <v>8</v>
      </c>
      <c r="Q401" s="155">
        <f t="shared" si="12"/>
        <v>920</v>
      </c>
      <c r="R401" s="28">
        <f t="shared" ca="1" si="13"/>
        <v>402</v>
      </c>
      <c r="S401" s="60" t="s">
        <v>8</v>
      </c>
      <c r="T401" s="34"/>
      <c r="U401" s="7"/>
      <c r="V401" s="7"/>
      <c r="W401" s="7"/>
      <c r="X401" s="7"/>
    </row>
    <row r="402" spans="1:24" ht="17.25" customHeight="1" thickBot="1" x14ac:dyDescent="0.3">
      <c r="A402" s="42"/>
      <c r="B402" s="71"/>
      <c r="C402" s="72"/>
      <c r="D402" s="167" t="str">
        <f>HYPERLINK("https://miamia.ru/search/index.php?q="&amp;Q402&amp;"&amp;s=Поиск?utm_source=Excel&amp;utm_medium=Nalichie&amp;utm_content="&amp;Q402&amp;"","Посмотреть большую фотографию на сайте")</f>
        <v>Посмотреть большую фотографию на сайте</v>
      </c>
      <c r="E402" s="167"/>
      <c r="F402" s="167"/>
      <c r="G402" s="167"/>
      <c r="H402" s="167"/>
      <c r="I402" s="167"/>
      <c r="J402" s="167"/>
      <c r="K402" s="167"/>
      <c r="L402" s="167"/>
      <c r="M402" s="167"/>
      <c r="N402" s="167"/>
      <c r="O402" s="32" t="str">
        <f ca="1">IF(D402="цвет",SUM(O403:INDIRECT("L"&amp;R402)),IF(SUM(E402:N402)=0,"",SUM(E402:N402)))</f>
        <v/>
      </c>
      <c r="P402" s="5" t="s">
        <v>8</v>
      </c>
      <c r="Q402" s="155">
        <f t="shared" si="12"/>
        <v>920</v>
      </c>
      <c r="R402" s="28">
        <f t="shared" ca="1" si="13"/>
        <v>402</v>
      </c>
      <c r="S402" s="44" t="s">
        <v>8</v>
      </c>
      <c r="T402" s="34"/>
      <c r="U402" s="7"/>
      <c r="V402" s="7"/>
      <c r="W402" s="7"/>
      <c r="X402" s="7"/>
    </row>
    <row r="403" spans="1:24" ht="17.25" thickBot="1" x14ac:dyDescent="0.3">
      <c r="B403" s="7"/>
      <c r="C403" s="22">
        <v>921</v>
      </c>
      <c r="D403" s="66" t="s">
        <v>2</v>
      </c>
      <c r="E403" s="47" t="s">
        <v>102</v>
      </c>
      <c r="F403" s="47" t="s">
        <v>3</v>
      </c>
      <c r="G403" s="47" t="s">
        <v>4</v>
      </c>
      <c r="H403" s="47" t="s">
        <v>5</v>
      </c>
      <c r="I403" s="47" t="s">
        <v>6</v>
      </c>
      <c r="J403" s="47" t="s">
        <v>7</v>
      </c>
      <c r="K403" s="47"/>
      <c r="L403" s="49"/>
      <c r="M403" s="49"/>
      <c r="N403" s="50"/>
      <c r="O403" s="27">
        <f ca="1">IF(D403="цвет",SUM(O404:INDIRECT("L"&amp;R403)),IF(SUM(E403:N403)=0,"",SUM(E403:N403)))</f>
        <v>0</v>
      </c>
      <c r="P403" s="154">
        <v>902</v>
      </c>
      <c r="Q403" s="155">
        <f t="shared" si="12"/>
        <v>921</v>
      </c>
      <c r="R403" s="156">
        <f t="shared" ca="1" si="13"/>
        <v>407</v>
      </c>
      <c r="S403" s="157">
        <v>250</v>
      </c>
      <c r="T403" s="158">
        <f ca="1">S403*O403</f>
        <v>0</v>
      </c>
      <c r="U403" s="7"/>
      <c r="V403" s="7"/>
      <c r="W403" s="7"/>
      <c r="X403" s="7"/>
    </row>
    <row r="404" spans="1:24" ht="19.5" thickBot="1" x14ac:dyDescent="0.35">
      <c r="B404" s="7"/>
      <c r="C404" s="166"/>
      <c r="D404" s="63" t="s">
        <v>16</v>
      </c>
      <c r="E404" s="36"/>
      <c r="F404" s="4"/>
      <c r="G404" s="36"/>
      <c r="H404" s="36"/>
      <c r="I404" s="36"/>
      <c r="J404" s="36"/>
      <c r="K404" s="36"/>
      <c r="L404" s="30"/>
      <c r="M404" s="30"/>
      <c r="N404" s="31"/>
      <c r="O404" s="59" t="str">
        <f ca="1">IF(D404="цвет",SUM(O405:INDIRECT("L"&amp;R404)),IF(SUM(E404:N404)=0,"",SUM(E404:N404)))</f>
        <v/>
      </c>
      <c r="P404" s="5" t="s">
        <v>8</v>
      </c>
      <c r="Q404" s="155">
        <f t="shared" si="12"/>
        <v>921</v>
      </c>
      <c r="R404" s="28">
        <f t="shared" ca="1" si="13"/>
        <v>407</v>
      </c>
      <c r="S404" s="60" t="s">
        <v>8</v>
      </c>
      <c r="T404" s="34"/>
      <c r="U404" s="7"/>
      <c r="V404" s="7"/>
      <c r="W404" s="7"/>
      <c r="X404" s="7"/>
    </row>
    <row r="405" spans="1:24" ht="19.5" thickBot="1" x14ac:dyDescent="0.35">
      <c r="B405" s="7"/>
      <c r="C405" s="166"/>
      <c r="D405" s="63" t="s">
        <v>14</v>
      </c>
      <c r="E405" s="36"/>
      <c r="F405" s="161"/>
      <c r="G405" s="4"/>
      <c r="H405" s="4"/>
      <c r="I405" s="4"/>
      <c r="J405" s="36"/>
      <c r="K405" s="36"/>
      <c r="L405" s="30"/>
      <c r="M405" s="30"/>
      <c r="N405" s="31"/>
      <c r="O405" s="59" t="str">
        <f ca="1">IF(D405="цвет",SUM(O406:INDIRECT("L"&amp;R405)),IF(SUM(E405:N405)=0,"",SUM(E405:N405)))</f>
        <v/>
      </c>
      <c r="P405" s="5" t="s">
        <v>8</v>
      </c>
      <c r="Q405" s="155">
        <f t="shared" si="12"/>
        <v>921</v>
      </c>
      <c r="R405" s="28">
        <f t="shared" ca="1" si="13"/>
        <v>407</v>
      </c>
      <c r="S405" s="60" t="s">
        <v>8</v>
      </c>
      <c r="T405" s="34"/>
      <c r="U405" s="7"/>
      <c r="V405" s="7"/>
      <c r="W405" s="7"/>
      <c r="X405" s="7"/>
    </row>
    <row r="406" spans="1:24" ht="117.6" customHeight="1" thickBot="1" x14ac:dyDescent="0.35">
      <c r="C406" s="53"/>
      <c r="D406" s="168" t="s">
        <v>117</v>
      </c>
      <c r="E406" s="168"/>
      <c r="F406" s="168"/>
      <c r="G406" s="168"/>
      <c r="H406" s="168"/>
      <c r="I406" s="168"/>
      <c r="J406" s="168"/>
      <c r="K406" s="168"/>
      <c r="L406" s="168"/>
      <c r="M406" s="168"/>
      <c r="N406" s="168"/>
      <c r="O406" s="59" t="str">
        <f ca="1">IF(D406="цвет",SUM(O407:INDIRECT("L"&amp;R406)),IF(SUM(E406:N406)=0,"",SUM(E406:N406)))</f>
        <v/>
      </c>
      <c r="P406" s="5" t="s">
        <v>8</v>
      </c>
      <c r="Q406" s="155">
        <f t="shared" si="12"/>
        <v>921</v>
      </c>
      <c r="R406" s="28">
        <f t="shared" ca="1" si="13"/>
        <v>407</v>
      </c>
      <c r="S406" s="60" t="s">
        <v>8</v>
      </c>
      <c r="T406" s="34"/>
      <c r="U406" s="7"/>
      <c r="V406" s="7"/>
      <c r="W406" s="7"/>
      <c r="X406" s="7"/>
    </row>
    <row r="407" spans="1:24" ht="17.25" customHeight="1" thickBot="1" x14ac:dyDescent="0.3">
      <c r="A407" s="42"/>
      <c r="B407" s="71"/>
      <c r="C407" s="72"/>
      <c r="D407" s="167" t="str">
        <f>HYPERLINK("https://miamia.ru/search/index.php?q="&amp;Q407&amp;"&amp;s=Поиск?utm_source=Excel&amp;utm_medium=Nalichie&amp;utm_content="&amp;Q407&amp;"","Посмотреть большую фотографию на сайте")</f>
        <v>Посмотреть большую фотографию на сайте</v>
      </c>
      <c r="E407" s="167"/>
      <c r="F407" s="167"/>
      <c r="G407" s="167"/>
      <c r="H407" s="167"/>
      <c r="I407" s="167"/>
      <c r="J407" s="167"/>
      <c r="K407" s="167"/>
      <c r="L407" s="167"/>
      <c r="M407" s="167"/>
      <c r="N407" s="167"/>
      <c r="O407" s="32" t="str">
        <f ca="1">IF(D407="цвет",SUM(O408:INDIRECT("L"&amp;R407)),IF(SUM(E407:N407)=0,"",SUM(E407:N407)))</f>
        <v/>
      </c>
      <c r="P407" s="5" t="s">
        <v>8</v>
      </c>
      <c r="Q407" s="155">
        <f t="shared" si="12"/>
        <v>921</v>
      </c>
      <c r="R407" s="28">
        <f t="shared" ca="1" si="13"/>
        <v>407</v>
      </c>
      <c r="S407" s="44" t="s">
        <v>8</v>
      </c>
      <c r="T407" s="34"/>
      <c r="U407" s="7"/>
      <c r="V407" s="7"/>
      <c r="W407" s="7"/>
      <c r="X407" s="7"/>
    </row>
    <row r="408" spans="1:24" ht="17.25" thickBot="1" x14ac:dyDescent="0.3">
      <c r="B408" s="7"/>
      <c r="C408" s="22">
        <v>922</v>
      </c>
      <c r="D408" s="66" t="s">
        <v>2</v>
      </c>
      <c r="E408" s="47" t="s">
        <v>102</v>
      </c>
      <c r="F408" s="47" t="s">
        <v>3</v>
      </c>
      <c r="G408" s="47" t="s">
        <v>4</v>
      </c>
      <c r="H408" s="47" t="s">
        <v>5</v>
      </c>
      <c r="I408" s="47" t="s">
        <v>6</v>
      </c>
      <c r="J408" s="47" t="s">
        <v>7</v>
      </c>
      <c r="K408" s="47"/>
      <c r="L408" s="49"/>
      <c r="M408" s="49"/>
      <c r="N408" s="50"/>
      <c r="O408" s="27">
        <f ca="1">IF(D408="цвет",SUM(O409:INDIRECT("L"&amp;R408)),IF(SUM(E408:N408)=0,"",SUM(E408:N408)))</f>
        <v>0</v>
      </c>
      <c r="P408" s="154">
        <v>773</v>
      </c>
      <c r="Q408" s="155">
        <f t="shared" si="12"/>
        <v>922</v>
      </c>
      <c r="R408" s="156">
        <f t="shared" ca="1" si="13"/>
        <v>412</v>
      </c>
      <c r="S408" s="157">
        <v>250</v>
      </c>
      <c r="T408" s="158">
        <f ca="1">S408*O408</f>
        <v>0</v>
      </c>
      <c r="U408" s="7"/>
      <c r="V408" s="7"/>
      <c r="W408" s="7"/>
      <c r="X408" s="7"/>
    </row>
    <row r="409" spans="1:24" ht="19.5" thickBot="1" x14ac:dyDescent="0.35">
      <c r="B409" s="7"/>
      <c r="C409" s="166"/>
      <c r="D409" s="63" t="s">
        <v>16</v>
      </c>
      <c r="E409" s="36"/>
      <c r="F409" s="161"/>
      <c r="G409" s="161"/>
      <c r="H409" s="161"/>
      <c r="I409" s="161"/>
      <c r="J409" s="161"/>
      <c r="K409" s="36"/>
      <c r="L409" s="30"/>
      <c r="M409" s="30"/>
      <c r="N409" s="31"/>
      <c r="O409" s="59" t="str">
        <f ca="1">IF(D409="цвет",SUM(O410:INDIRECT("L"&amp;R409)),IF(SUM(E409:N409)=0,"",SUM(E409:N409)))</f>
        <v/>
      </c>
      <c r="P409" s="5" t="s">
        <v>8</v>
      </c>
      <c r="Q409" s="155">
        <f t="shared" si="12"/>
        <v>922</v>
      </c>
      <c r="R409" s="28">
        <f t="shared" ca="1" si="13"/>
        <v>412</v>
      </c>
      <c r="S409" s="60" t="s">
        <v>8</v>
      </c>
      <c r="T409" s="34"/>
      <c r="U409" s="7"/>
      <c r="V409" s="7"/>
      <c r="W409" s="7"/>
      <c r="X409" s="7"/>
    </row>
    <row r="410" spans="1:24" ht="19.5" thickBot="1" x14ac:dyDescent="0.35">
      <c r="B410" s="7"/>
      <c r="C410" s="166"/>
      <c r="D410" s="63" t="s">
        <v>14</v>
      </c>
      <c r="E410" s="36"/>
      <c r="F410" s="161"/>
      <c r="G410" s="161"/>
      <c r="H410" s="161"/>
      <c r="I410" s="161"/>
      <c r="J410" s="161"/>
      <c r="K410" s="36"/>
      <c r="L410" s="30"/>
      <c r="M410" s="30"/>
      <c r="N410" s="31"/>
      <c r="O410" s="59" t="str">
        <f ca="1">IF(D410="цвет",SUM(O411:INDIRECT("L"&amp;R410)),IF(SUM(E410:N410)=0,"",SUM(E410:N410)))</f>
        <v/>
      </c>
      <c r="P410" s="5" t="s">
        <v>8</v>
      </c>
      <c r="Q410" s="155">
        <f t="shared" si="12"/>
        <v>922</v>
      </c>
      <c r="R410" s="28">
        <f t="shared" ca="1" si="13"/>
        <v>412</v>
      </c>
      <c r="S410" s="60" t="s">
        <v>8</v>
      </c>
      <c r="T410" s="34"/>
      <c r="U410" s="7"/>
      <c r="V410" s="7"/>
      <c r="W410" s="7"/>
      <c r="X410" s="7"/>
    </row>
    <row r="411" spans="1:24" ht="117.6" customHeight="1" thickBot="1" x14ac:dyDescent="0.35">
      <c r="C411" s="53"/>
      <c r="D411" s="168" t="s">
        <v>117</v>
      </c>
      <c r="E411" s="168"/>
      <c r="F411" s="168"/>
      <c r="G411" s="168"/>
      <c r="H411" s="168"/>
      <c r="I411" s="168"/>
      <c r="J411" s="168"/>
      <c r="K411" s="168"/>
      <c r="L411" s="168"/>
      <c r="M411" s="168"/>
      <c r="N411" s="168"/>
      <c r="O411" s="59" t="str">
        <f ca="1">IF(D411="цвет",SUM(O412:INDIRECT("L"&amp;R411)),IF(SUM(E411:N411)=0,"",SUM(E411:N411)))</f>
        <v/>
      </c>
      <c r="P411" s="5" t="s">
        <v>8</v>
      </c>
      <c r="Q411" s="155">
        <f t="shared" si="12"/>
        <v>922</v>
      </c>
      <c r="R411" s="28">
        <f t="shared" ca="1" si="13"/>
        <v>412</v>
      </c>
      <c r="S411" s="60" t="s">
        <v>8</v>
      </c>
      <c r="T411" s="34"/>
      <c r="U411" s="7"/>
      <c r="V411" s="7"/>
      <c r="W411" s="7"/>
      <c r="X411" s="7"/>
    </row>
    <row r="412" spans="1:24" ht="17.25" customHeight="1" thickBot="1" x14ac:dyDescent="0.3">
      <c r="A412" s="42"/>
      <c r="B412" s="71"/>
      <c r="C412" s="72"/>
      <c r="D412" s="167" t="str">
        <f>HYPERLINK("https://miamia.ru/search/index.php?q="&amp;Q412&amp;"&amp;s=Поиск?utm_source=Excel&amp;utm_medium=Nalichie&amp;utm_content="&amp;Q412&amp;"","Посмотреть большую фотографию на сайте")</f>
        <v>Посмотреть большую фотографию на сайте</v>
      </c>
      <c r="E412" s="167"/>
      <c r="F412" s="167"/>
      <c r="G412" s="167"/>
      <c r="H412" s="167"/>
      <c r="I412" s="167"/>
      <c r="J412" s="167"/>
      <c r="K412" s="167"/>
      <c r="L412" s="167"/>
      <c r="M412" s="167"/>
      <c r="N412" s="167"/>
      <c r="O412" s="32" t="str">
        <f ca="1">IF(D412="цвет",SUM(O413:INDIRECT("L"&amp;R412)),IF(SUM(E412:N412)=0,"",SUM(E412:N412)))</f>
        <v/>
      </c>
      <c r="P412" s="5" t="s">
        <v>8</v>
      </c>
      <c r="Q412" s="155">
        <f t="shared" si="12"/>
        <v>922</v>
      </c>
      <c r="R412" s="28">
        <f t="shared" ca="1" si="13"/>
        <v>412</v>
      </c>
      <c r="S412" s="44" t="s">
        <v>8</v>
      </c>
      <c r="T412" s="34"/>
      <c r="U412" s="7"/>
      <c r="V412" s="7"/>
      <c r="W412" s="7"/>
      <c r="X412" s="7"/>
    </row>
    <row r="413" spans="1:24" ht="17.25" thickBot="1" x14ac:dyDescent="0.3">
      <c r="B413" s="7"/>
      <c r="C413" s="22">
        <v>923</v>
      </c>
      <c r="D413" s="66" t="s">
        <v>2</v>
      </c>
      <c r="E413" s="47" t="s">
        <v>102</v>
      </c>
      <c r="F413" s="47" t="s">
        <v>3</v>
      </c>
      <c r="G413" s="47" t="s">
        <v>4</v>
      </c>
      <c r="H413" s="47" t="s">
        <v>5</v>
      </c>
      <c r="I413" s="47" t="s">
        <v>6</v>
      </c>
      <c r="J413" s="47" t="s">
        <v>7</v>
      </c>
      <c r="K413" s="47"/>
      <c r="L413" s="49"/>
      <c r="M413" s="49"/>
      <c r="N413" s="50"/>
      <c r="O413" s="27">
        <f ca="1">IF(D413="цвет",SUM(O414:INDIRECT("L"&amp;R413)),IF(SUM(E413:N413)=0,"",SUM(E413:N413)))</f>
        <v>0</v>
      </c>
      <c r="P413" s="154">
        <v>902</v>
      </c>
      <c r="Q413" s="155">
        <f t="shared" si="12"/>
        <v>923</v>
      </c>
      <c r="R413" s="156">
        <f t="shared" ca="1" si="13"/>
        <v>417</v>
      </c>
      <c r="S413" s="157">
        <v>250</v>
      </c>
      <c r="T413" s="158">
        <f ca="1">S413*O413</f>
        <v>0</v>
      </c>
      <c r="U413" s="7"/>
      <c r="V413" s="7"/>
      <c r="W413" s="7"/>
      <c r="X413" s="7"/>
    </row>
    <row r="414" spans="1:24" ht="19.5" thickBot="1" x14ac:dyDescent="0.35">
      <c r="B414" s="7"/>
      <c r="C414" s="166"/>
      <c r="D414" s="63" t="s">
        <v>16</v>
      </c>
      <c r="E414" s="36"/>
      <c r="F414" s="161"/>
      <c r="G414" s="161"/>
      <c r="H414" s="161"/>
      <c r="I414" s="161"/>
      <c r="J414" s="161"/>
      <c r="K414" s="36"/>
      <c r="L414" s="30"/>
      <c r="M414" s="30"/>
      <c r="N414" s="31"/>
      <c r="O414" s="59" t="str">
        <f ca="1">IF(D414="цвет",SUM(O415:INDIRECT("L"&amp;R414)),IF(SUM(E414:N414)=0,"",SUM(E414:N414)))</f>
        <v/>
      </c>
      <c r="P414" s="5" t="s">
        <v>8</v>
      </c>
      <c r="Q414" s="155">
        <f t="shared" si="12"/>
        <v>923</v>
      </c>
      <c r="R414" s="28">
        <f t="shared" ca="1" si="13"/>
        <v>417</v>
      </c>
      <c r="S414" s="60" t="s">
        <v>8</v>
      </c>
      <c r="T414" s="34"/>
      <c r="U414" s="7"/>
      <c r="V414" s="7"/>
      <c r="W414" s="7"/>
      <c r="X414" s="7"/>
    </row>
    <row r="415" spans="1:24" ht="19.5" thickBot="1" x14ac:dyDescent="0.35">
      <c r="B415" s="7"/>
      <c r="C415" s="166"/>
      <c r="D415" s="63" t="s">
        <v>14</v>
      </c>
      <c r="E415" s="36"/>
      <c r="F415" s="161"/>
      <c r="G415" s="161"/>
      <c r="H415" s="161"/>
      <c r="I415" s="161"/>
      <c r="J415" s="161"/>
      <c r="K415" s="36"/>
      <c r="L415" s="30"/>
      <c r="M415" s="30"/>
      <c r="N415" s="31"/>
      <c r="O415" s="59" t="str">
        <f ca="1">IF(D415="цвет",SUM(O416:INDIRECT("L"&amp;R415)),IF(SUM(E415:N415)=0,"",SUM(E415:N415)))</f>
        <v/>
      </c>
      <c r="P415" s="5" t="s">
        <v>8</v>
      </c>
      <c r="Q415" s="155">
        <f t="shared" si="12"/>
        <v>923</v>
      </c>
      <c r="R415" s="28">
        <f t="shared" ca="1" si="13"/>
        <v>417</v>
      </c>
      <c r="S415" s="60" t="s">
        <v>8</v>
      </c>
      <c r="T415" s="34"/>
      <c r="U415" s="7"/>
      <c r="V415" s="7"/>
      <c r="W415" s="7"/>
      <c r="X415" s="7"/>
    </row>
    <row r="416" spans="1:24" ht="117.6" customHeight="1" thickBot="1" x14ac:dyDescent="0.35">
      <c r="C416" s="53"/>
      <c r="D416" s="168" t="s">
        <v>117</v>
      </c>
      <c r="E416" s="168"/>
      <c r="F416" s="168"/>
      <c r="G416" s="168"/>
      <c r="H416" s="168"/>
      <c r="I416" s="168"/>
      <c r="J416" s="168"/>
      <c r="K416" s="168"/>
      <c r="L416" s="168"/>
      <c r="M416" s="168"/>
      <c r="N416" s="168"/>
      <c r="O416" s="59" t="str">
        <f ca="1">IF(D416="цвет",SUM(O417:INDIRECT("L"&amp;R416)),IF(SUM(E416:N416)=0,"",SUM(E416:N416)))</f>
        <v/>
      </c>
      <c r="P416" s="5" t="s">
        <v>8</v>
      </c>
      <c r="Q416" s="155">
        <f t="shared" si="12"/>
        <v>923</v>
      </c>
      <c r="R416" s="28">
        <f t="shared" ca="1" si="13"/>
        <v>417</v>
      </c>
      <c r="S416" s="60" t="s">
        <v>8</v>
      </c>
      <c r="T416" s="34"/>
      <c r="U416" s="7"/>
      <c r="V416" s="7"/>
      <c r="W416" s="7"/>
      <c r="X416" s="7"/>
    </row>
    <row r="417" spans="1:24" ht="17.25" customHeight="1" thickBot="1" x14ac:dyDescent="0.3">
      <c r="A417" s="42"/>
      <c r="B417" s="71"/>
      <c r="C417" s="72"/>
      <c r="D417" s="167" t="str">
        <f>HYPERLINK("https://miamia.ru/search/index.php?q="&amp;Q417&amp;"&amp;s=Поиск?utm_source=Excel&amp;utm_medium=Nalichie&amp;utm_content="&amp;Q417&amp;"","Посмотреть большую фотографию на сайте")</f>
        <v>Посмотреть большую фотографию на сайте</v>
      </c>
      <c r="E417" s="167"/>
      <c r="F417" s="167"/>
      <c r="G417" s="167"/>
      <c r="H417" s="167"/>
      <c r="I417" s="167"/>
      <c r="J417" s="167"/>
      <c r="K417" s="167"/>
      <c r="L417" s="167"/>
      <c r="M417" s="167"/>
      <c r="N417" s="167"/>
      <c r="O417" s="32" t="str">
        <f ca="1">IF(D417="цвет",SUM(O418:INDIRECT("L"&amp;R417)),IF(SUM(E417:N417)=0,"",SUM(E417:N417)))</f>
        <v/>
      </c>
      <c r="P417" s="5" t="s">
        <v>8</v>
      </c>
      <c r="Q417" s="155">
        <f t="shared" si="12"/>
        <v>923</v>
      </c>
      <c r="R417" s="28">
        <f t="shared" ca="1" si="13"/>
        <v>417</v>
      </c>
      <c r="S417" s="44" t="s">
        <v>8</v>
      </c>
      <c r="T417" s="34"/>
      <c r="U417" s="7"/>
      <c r="V417" s="7"/>
      <c r="W417" s="7"/>
      <c r="X417" s="7"/>
    </row>
    <row r="418" spans="1:24" ht="17.25" thickBot="1" x14ac:dyDescent="0.3">
      <c r="B418" s="7"/>
      <c r="C418" s="22">
        <v>924</v>
      </c>
      <c r="D418" s="66" t="s">
        <v>2</v>
      </c>
      <c r="E418" s="47" t="s">
        <v>102</v>
      </c>
      <c r="F418" s="47" t="s">
        <v>3</v>
      </c>
      <c r="G418" s="47" t="s">
        <v>4</v>
      </c>
      <c r="H418" s="47" t="s">
        <v>5</v>
      </c>
      <c r="I418" s="47" t="s">
        <v>6</v>
      </c>
      <c r="J418" s="47" t="s">
        <v>7</v>
      </c>
      <c r="K418" s="47"/>
      <c r="L418" s="49"/>
      <c r="M418" s="49"/>
      <c r="N418" s="50"/>
      <c r="O418" s="27">
        <f ca="1">IF(D418="цвет",SUM(O419:INDIRECT("L"&amp;R418)),IF(SUM(E418:N418)=0,"",SUM(E418:N418)))</f>
        <v>0</v>
      </c>
      <c r="P418" s="154">
        <v>902</v>
      </c>
      <c r="Q418" s="155">
        <f t="shared" si="12"/>
        <v>924</v>
      </c>
      <c r="R418" s="156">
        <f t="shared" ca="1" si="13"/>
        <v>422</v>
      </c>
      <c r="S418" s="157">
        <v>250</v>
      </c>
      <c r="T418" s="158">
        <f ca="1">S418*O418</f>
        <v>0</v>
      </c>
      <c r="U418" s="7"/>
      <c r="V418" s="7"/>
      <c r="W418" s="7"/>
      <c r="X418" s="7"/>
    </row>
    <row r="419" spans="1:24" ht="19.5" thickBot="1" x14ac:dyDescent="0.35">
      <c r="B419" s="7"/>
      <c r="C419" s="166"/>
      <c r="D419" s="63" t="s">
        <v>16</v>
      </c>
      <c r="E419" s="36"/>
      <c r="F419" s="161"/>
      <c r="G419" s="161"/>
      <c r="H419" s="161"/>
      <c r="I419" s="161"/>
      <c r="J419" s="161"/>
      <c r="K419" s="36"/>
      <c r="L419" s="30"/>
      <c r="M419" s="30"/>
      <c r="N419" s="31"/>
      <c r="O419" s="59" t="str">
        <f ca="1">IF(D419="цвет",SUM(O420:INDIRECT("L"&amp;R419)),IF(SUM(E419:N419)=0,"",SUM(E419:N419)))</f>
        <v/>
      </c>
      <c r="P419" s="5" t="s">
        <v>8</v>
      </c>
      <c r="Q419" s="155">
        <f t="shared" si="12"/>
        <v>924</v>
      </c>
      <c r="R419" s="28">
        <f t="shared" ca="1" si="13"/>
        <v>422</v>
      </c>
      <c r="S419" s="60" t="s">
        <v>8</v>
      </c>
      <c r="T419" s="34"/>
      <c r="U419" s="7"/>
      <c r="V419" s="7"/>
      <c r="W419" s="7"/>
      <c r="X419" s="7"/>
    </row>
    <row r="420" spans="1:24" ht="19.5" thickBot="1" x14ac:dyDescent="0.35">
      <c r="B420" s="7"/>
      <c r="C420" s="166"/>
      <c r="D420" s="63" t="s">
        <v>14</v>
      </c>
      <c r="E420" s="36"/>
      <c r="F420" s="4"/>
      <c r="G420" s="161"/>
      <c r="H420" s="161"/>
      <c r="I420" s="161"/>
      <c r="J420" s="161"/>
      <c r="K420" s="36"/>
      <c r="L420" s="30"/>
      <c r="M420" s="30"/>
      <c r="N420" s="31"/>
      <c r="O420" s="59" t="str">
        <f ca="1">IF(D420="цвет",SUM(O421:INDIRECT("L"&amp;R420)),IF(SUM(E420:N420)=0,"",SUM(E420:N420)))</f>
        <v/>
      </c>
      <c r="P420" s="5" t="s">
        <v>8</v>
      </c>
      <c r="Q420" s="155">
        <f t="shared" si="12"/>
        <v>924</v>
      </c>
      <c r="R420" s="28">
        <f t="shared" ca="1" si="13"/>
        <v>422</v>
      </c>
      <c r="S420" s="60" t="s">
        <v>8</v>
      </c>
      <c r="T420" s="34"/>
      <c r="U420" s="7"/>
      <c r="V420" s="7"/>
      <c r="W420" s="7"/>
      <c r="X420" s="7"/>
    </row>
    <row r="421" spans="1:24" ht="117.6" customHeight="1" thickBot="1" x14ac:dyDescent="0.35">
      <c r="C421" s="53"/>
      <c r="D421" s="168" t="s">
        <v>117</v>
      </c>
      <c r="E421" s="168"/>
      <c r="F421" s="168"/>
      <c r="G421" s="168"/>
      <c r="H421" s="168"/>
      <c r="I421" s="168"/>
      <c r="J421" s="168"/>
      <c r="K421" s="168"/>
      <c r="L421" s="168"/>
      <c r="M421" s="168"/>
      <c r="N421" s="168"/>
      <c r="O421" s="59" t="str">
        <f ca="1">IF(D421="цвет",SUM(O422:INDIRECT("L"&amp;R421)),IF(SUM(E421:N421)=0,"",SUM(E421:N421)))</f>
        <v/>
      </c>
      <c r="P421" s="5" t="s">
        <v>8</v>
      </c>
      <c r="Q421" s="155">
        <f t="shared" si="12"/>
        <v>924</v>
      </c>
      <c r="R421" s="28">
        <f t="shared" ca="1" si="13"/>
        <v>422</v>
      </c>
      <c r="S421" s="60" t="s">
        <v>8</v>
      </c>
      <c r="T421" s="34"/>
      <c r="U421" s="7"/>
      <c r="V421" s="7"/>
      <c r="W421" s="7"/>
      <c r="X421" s="7"/>
    </row>
    <row r="422" spans="1:24" ht="17.25" customHeight="1" thickBot="1" x14ac:dyDescent="0.3">
      <c r="A422" s="42"/>
      <c r="B422" s="71"/>
      <c r="C422" s="72"/>
      <c r="D422" s="167" t="str">
        <f>HYPERLINK("https://miamia.ru/search/index.php?q="&amp;Q422&amp;"&amp;s=Поиск?utm_source=Excel&amp;utm_medium=Nalichie&amp;utm_content="&amp;Q422&amp;"","Посмотреть большую фотографию на сайте")</f>
        <v>Посмотреть большую фотографию на сайте</v>
      </c>
      <c r="E422" s="167"/>
      <c r="F422" s="167"/>
      <c r="G422" s="167"/>
      <c r="H422" s="167"/>
      <c r="I422" s="167"/>
      <c r="J422" s="167"/>
      <c r="K422" s="167"/>
      <c r="L422" s="167"/>
      <c r="M422" s="167"/>
      <c r="N422" s="167"/>
      <c r="O422" s="32" t="str">
        <f ca="1">IF(D422="цвет",SUM(O423:INDIRECT("L"&amp;R422)),IF(SUM(E422:N422)=0,"",SUM(E422:N422)))</f>
        <v/>
      </c>
      <c r="P422" s="5" t="s">
        <v>8</v>
      </c>
      <c r="Q422" s="155">
        <f t="shared" ref="Q422:Q457" si="14">IF(C422&lt;&gt;0,C422,Q421)</f>
        <v>924</v>
      </c>
      <c r="R422" s="28">
        <f t="shared" ref="R422:R457" ca="1" si="15">IF(D422="Посмотреть большую фотографию на сайте",CELL("строка",O422),R423)</f>
        <v>422</v>
      </c>
      <c r="S422" s="44" t="s">
        <v>8</v>
      </c>
      <c r="T422" s="34"/>
      <c r="U422" s="7"/>
      <c r="V422" s="7"/>
      <c r="W422" s="7"/>
      <c r="X422" s="7"/>
    </row>
    <row r="423" spans="1:24" ht="17.25" thickBot="1" x14ac:dyDescent="0.3">
      <c r="B423" s="7"/>
      <c r="C423" s="22">
        <v>925</v>
      </c>
      <c r="D423" s="66" t="s">
        <v>2</v>
      </c>
      <c r="E423" s="47" t="s">
        <v>102</v>
      </c>
      <c r="F423" s="47" t="s">
        <v>3</v>
      </c>
      <c r="G423" s="47" t="s">
        <v>4</v>
      </c>
      <c r="H423" s="47" t="s">
        <v>5</v>
      </c>
      <c r="I423" s="47" t="s">
        <v>6</v>
      </c>
      <c r="J423" s="47" t="s">
        <v>7</v>
      </c>
      <c r="K423" s="47"/>
      <c r="L423" s="49"/>
      <c r="M423" s="49"/>
      <c r="N423" s="50"/>
      <c r="O423" s="27">
        <f ca="1">IF(D423="цвет",SUM(O424:INDIRECT("L"&amp;R423)),IF(SUM(E423:N423)=0,"",SUM(E423:N423)))</f>
        <v>0</v>
      </c>
      <c r="P423" s="154">
        <v>902</v>
      </c>
      <c r="Q423" s="155">
        <f t="shared" si="14"/>
        <v>925</v>
      </c>
      <c r="R423" s="156">
        <f t="shared" ca="1" si="15"/>
        <v>427</v>
      </c>
      <c r="S423" s="157">
        <v>250</v>
      </c>
      <c r="T423" s="158">
        <f ca="1">S423*O423</f>
        <v>0</v>
      </c>
      <c r="U423" s="7"/>
      <c r="V423" s="7"/>
      <c r="W423" s="7"/>
      <c r="X423" s="7"/>
    </row>
    <row r="424" spans="1:24" ht="19.5" thickBot="1" x14ac:dyDescent="0.35">
      <c r="B424" s="7"/>
      <c r="C424" s="166"/>
      <c r="D424" s="63" t="s">
        <v>16</v>
      </c>
      <c r="E424" s="36"/>
      <c r="F424" s="161"/>
      <c r="G424" s="161"/>
      <c r="H424" s="4"/>
      <c r="I424" s="4"/>
      <c r="J424" s="161"/>
      <c r="K424" s="36"/>
      <c r="L424" s="30"/>
      <c r="M424" s="30"/>
      <c r="N424" s="31"/>
      <c r="O424" s="59" t="str">
        <f ca="1">IF(D424="цвет",SUM(O425:INDIRECT("L"&amp;R424)),IF(SUM(E424:N424)=0,"",SUM(E424:N424)))</f>
        <v/>
      </c>
      <c r="P424" s="5" t="s">
        <v>8</v>
      </c>
      <c r="Q424" s="155">
        <f t="shared" si="14"/>
        <v>925</v>
      </c>
      <c r="R424" s="28">
        <f t="shared" ca="1" si="15"/>
        <v>427</v>
      </c>
      <c r="S424" s="60" t="s">
        <v>8</v>
      </c>
      <c r="T424" s="34"/>
      <c r="U424" s="7"/>
      <c r="V424" s="7"/>
      <c r="W424" s="7"/>
      <c r="X424" s="7"/>
    </row>
    <row r="425" spans="1:24" ht="19.5" thickBot="1" x14ac:dyDescent="0.35">
      <c r="B425" s="7"/>
      <c r="C425" s="166"/>
      <c r="D425" s="63" t="s">
        <v>14</v>
      </c>
      <c r="E425" s="36"/>
      <c r="F425" s="4"/>
      <c r="G425" s="36"/>
      <c r="H425" s="36"/>
      <c r="I425" s="36"/>
      <c r="J425" s="36"/>
      <c r="K425" s="36"/>
      <c r="L425" s="30"/>
      <c r="M425" s="30"/>
      <c r="N425" s="31"/>
      <c r="O425" s="59" t="str">
        <f ca="1">IF(D425="цвет",SUM(O426:INDIRECT("L"&amp;R425)),IF(SUM(E425:N425)=0,"",SUM(E425:N425)))</f>
        <v/>
      </c>
      <c r="P425" s="5" t="s">
        <v>8</v>
      </c>
      <c r="Q425" s="155">
        <f t="shared" si="14"/>
        <v>925</v>
      </c>
      <c r="R425" s="28">
        <f t="shared" ca="1" si="15"/>
        <v>427</v>
      </c>
      <c r="S425" s="60" t="s">
        <v>8</v>
      </c>
      <c r="T425" s="34"/>
      <c r="U425" s="7"/>
      <c r="V425" s="7"/>
      <c r="W425" s="7"/>
      <c r="X425" s="7"/>
    </row>
    <row r="426" spans="1:24" ht="117.6" customHeight="1" thickBot="1" x14ac:dyDescent="0.35">
      <c r="C426" s="53"/>
      <c r="D426" s="168" t="s">
        <v>117</v>
      </c>
      <c r="E426" s="168"/>
      <c r="F426" s="168"/>
      <c r="G426" s="168"/>
      <c r="H426" s="168"/>
      <c r="I426" s="168"/>
      <c r="J426" s="168"/>
      <c r="K426" s="168"/>
      <c r="L426" s="168"/>
      <c r="M426" s="168"/>
      <c r="N426" s="168"/>
      <c r="O426" s="59" t="str">
        <f ca="1">IF(D426="цвет",SUM(O427:INDIRECT("L"&amp;R426)),IF(SUM(E426:N426)=0,"",SUM(E426:N426)))</f>
        <v/>
      </c>
      <c r="P426" s="5" t="s">
        <v>8</v>
      </c>
      <c r="Q426" s="155">
        <f t="shared" si="14"/>
        <v>925</v>
      </c>
      <c r="R426" s="28">
        <f t="shared" ca="1" si="15"/>
        <v>427</v>
      </c>
      <c r="S426" s="60" t="s">
        <v>8</v>
      </c>
      <c r="T426" s="34"/>
      <c r="U426" s="7"/>
      <c r="V426" s="7"/>
      <c r="W426" s="7"/>
      <c r="X426" s="7"/>
    </row>
    <row r="427" spans="1:24" ht="17.25" customHeight="1" thickBot="1" x14ac:dyDescent="0.3">
      <c r="A427" s="42"/>
      <c r="B427" s="71"/>
      <c r="C427" s="72"/>
      <c r="D427" s="167" t="str">
        <f>HYPERLINK("https://miamia.ru/search/index.php?q="&amp;Q427&amp;"&amp;s=Поиск?utm_source=Excel&amp;utm_medium=Nalichie&amp;utm_content="&amp;Q427&amp;"","Посмотреть большую фотографию на сайте")</f>
        <v>Посмотреть большую фотографию на сайте</v>
      </c>
      <c r="E427" s="167"/>
      <c r="F427" s="167"/>
      <c r="G427" s="167"/>
      <c r="H427" s="167"/>
      <c r="I427" s="167"/>
      <c r="J427" s="167"/>
      <c r="K427" s="167"/>
      <c r="L427" s="167"/>
      <c r="M427" s="167"/>
      <c r="N427" s="167"/>
      <c r="O427" s="32" t="str">
        <f ca="1">IF(D427="цвет",SUM(O428:INDIRECT("L"&amp;R427)),IF(SUM(E427:N427)=0,"",SUM(E427:N427)))</f>
        <v/>
      </c>
      <c r="P427" s="5" t="s">
        <v>8</v>
      </c>
      <c r="Q427" s="155">
        <f t="shared" si="14"/>
        <v>925</v>
      </c>
      <c r="R427" s="28">
        <f t="shared" ca="1" si="15"/>
        <v>427</v>
      </c>
      <c r="S427" s="44" t="s">
        <v>8</v>
      </c>
      <c r="T427" s="34"/>
      <c r="U427" s="7"/>
      <c r="V427" s="7"/>
      <c r="W427" s="7"/>
      <c r="X427" s="7"/>
    </row>
    <row r="428" spans="1:24" ht="17.25" thickBot="1" x14ac:dyDescent="0.3">
      <c r="B428" s="7"/>
      <c r="C428" s="22">
        <v>926</v>
      </c>
      <c r="D428" s="66" t="s">
        <v>2</v>
      </c>
      <c r="E428" s="47" t="s">
        <v>102</v>
      </c>
      <c r="F428" s="47" t="s">
        <v>3</v>
      </c>
      <c r="G428" s="47" t="s">
        <v>4</v>
      </c>
      <c r="H428" s="47" t="s">
        <v>5</v>
      </c>
      <c r="I428" s="47" t="s">
        <v>6</v>
      </c>
      <c r="J428" s="47" t="s">
        <v>7</v>
      </c>
      <c r="K428" s="47"/>
      <c r="L428" s="49"/>
      <c r="M428" s="49"/>
      <c r="N428" s="50"/>
      <c r="O428" s="27">
        <f ca="1">IF(D428="цвет",SUM(O429:INDIRECT("L"&amp;R428)),IF(SUM(E428:N428)=0,"",SUM(E428:N428)))</f>
        <v>0</v>
      </c>
      <c r="P428" s="154">
        <v>902</v>
      </c>
      <c r="Q428" s="155">
        <f t="shared" si="14"/>
        <v>926</v>
      </c>
      <c r="R428" s="156">
        <f t="shared" ca="1" si="15"/>
        <v>432</v>
      </c>
      <c r="S428" s="157">
        <v>250</v>
      </c>
      <c r="T428" s="158">
        <f ca="1">S428*O428</f>
        <v>0</v>
      </c>
      <c r="U428" s="7"/>
      <c r="V428" s="7"/>
      <c r="W428" s="7"/>
      <c r="X428" s="7"/>
    </row>
    <row r="429" spans="1:24" ht="19.5" thickBot="1" x14ac:dyDescent="0.35">
      <c r="B429" s="7"/>
      <c r="C429" s="166"/>
      <c r="D429" s="63" t="s">
        <v>16</v>
      </c>
      <c r="E429" s="36"/>
      <c r="F429" s="161"/>
      <c r="G429" s="161"/>
      <c r="H429" s="161"/>
      <c r="I429" s="161"/>
      <c r="J429" s="161"/>
      <c r="K429" s="36"/>
      <c r="L429" s="30"/>
      <c r="M429" s="30"/>
      <c r="N429" s="31"/>
      <c r="O429" s="59" t="str">
        <f ca="1">IF(D429="цвет",SUM(O430:INDIRECT("L"&amp;R429)),IF(SUM(E429:N429)=0,"",SUM(E429:N429)))</f>
        <v/>
      </c>
      <c r="P429" s="5" t="s">
        <v>8</v>
      </c>
      <c r="Q429" s="155">
        <f t="shared" si="14"/>
        <v>926</v>
      </c>
      <c r="R429" s="28">
        <f t="shared" ca="1" si="15"/>
        <v>432</v>
      </c>
      <c r="S429" s="60" t="s">
        <v>8</v>
      </c>
      <c r="T429" s="34"/>
      <c r="U429" s="7"/>
      <c r="V429" s="7"/>
      <c r="W429" s="7"/>
      <c r="X429" s="7"/>
    </row>
    <row r="430" spans="1:24" ht="19.5" thickBot="1" x14ac:dyDescent="0.35">
      <c r="B430" s="7"/>
      <c r="C430" s="166"/>
      <c r="D430" s="63" t="s">
        <v>14</v>
      </c>
      <c r="E430" s="36"/>
      <c r="F430" s="161"/>
      <c r="G430" s="161"/>
      <c r="H430" s="4"/>
      <c r="I430" s="161"/>
      <c r="J430" s="36"/>
      <c r="K430" s="36"/>
      <c r="L430" s="30"/>
      <c r="M430" s="30"/>
      <c r="N430" s="31"/>
      <c r="O430" s="59" t="str">
        <f ca="1">IF(D430="цвет",SUM(O431:INDIRECT("L"&amp;R430)),IF(SUM(E430:N430)=0,"",SUM(E430:N430)))</f>
        <v/>
      </c>
      <c r="P430" s="5" t="s">
        <v>8</v>
      </c>
      <c r="Q430" s="155">
        <f t="shared" si="14"/>
        <v>926</v>
      </c>
      <c r="R430" s="28">
        <f t="shared" ca="1" si="15"/>
        <v>432</v>
      </c>
      <c r="S430" s="60" t="s">
        <v>8</v>
      </c>
      <c r="T430" s="34"/>
      <c r="U430" s="7"/>
      <c r="V430" s="7"/>
      <c r="W430" s="7"/>
      <c r="X430" s="7"/>
    </row>
    <row r="431" spans="1:24" ht="117.6" customHeight="1" thickBot="1" x14ac:dyDescent="0.35">
      <c r="C431" s="53"/>
      <c r="D431" s="168" t="s">
        <v>117</v>
      </c>
      <c r="E431" s="168"/>
      <c r="F431" s="168"/>
      <c r="G431" s="168"/>
      <c r="H431" s="168"/>
      <c r="I431" s="168"/>
      <c r="J431" s="168"/>
      <c r="K431" s="168"/>
      <c r="L431" s="168"/>
      <c r="M431" s="168"/>
      <c r="N431" s="168"/>
      <c r="O431" s="59" t="str">
        <f ca="1">IF(D431="цвет",SUM(O432:INDIRECT("L"&amp;R431)),IF(SUM(E431:N431)=0,"",SUM(E431:N431)))</f>
        <v/>
      </c>
      <c r="P431" s="5" t="s">
        <v>8</v>
      </c>
      <c r="Q431" s="155">
        <f t="shared" si="14"/>
        <v>926</v>
      </c>
      <c r="R431" s="28">
        <f t="shared" ca="1" si="15"/>
        <v>432</v>
      </c>
      <c r="S431" s="60" t="s">
        <v>8</v>
      </c>
      <c r="T431" s="34"/>
      <c r="U431" s="7"/>
      <c r="V431" s="7"/>
      <c r="W431" s="7"/>
      <c r="X431" s="7"/>
    </row>
    <row r="432" spans="1:24" ht="17.25" customHeight="1" thickBot="1" x14ac:dyDescent="0.3">
      <c r="A432" s="42"/>
      <c r="B432" s="71"/>
      <c r="C432" s="72"/>
      <c r="D432" s="167" t="str">
        <f>HYPERLINK("https://miamia.ru/search/index.php?q="&amp;Q432&amp;"&amp;s=Поиск?utm_source=Excel&amp;utm_medium=Nalichie&amp;utm_content="&amp;Q432&amp;"","Посмотреть большую фотографию на сайте")</f>
        <v>Посмотреть большую фотографию на сайте</v>
      </c>
      <c r="E432" s="167"/>
      <c r="F432" s="167"/>
      <c r="G432" s="167"/>
      <c r="H432" s="167"/>
      <c r="I432" s="167"/>
      <c r="J432" s="167"/>
      <c r="K432" s="167"/>
      <c r="L432" s="167"/>
      <c r="M432" s="167"/>
      <c r="N432" s="167"/>
      <c r="O432" s="32" t="str">
        <f ca="1">IF(D432="цвет",SUM(O433:INDIRECT("L"&amp;R432)),IF(SUM(E432:N432)=0,"",SUM(E432:N432)))</f>
        <v/>
      </c>
      <c r="P432" s="5" t="s">
        <v>8</v>
      </c>
      <c r="Q432" s="155">
        <f t="shared" si="14"/>
        <v>926</v>
      </c>
      <c r="R432" s="28">
        <f t="shared" ca="1" si="15"/>
        <v>432</v>
      </c>
      <c r="S432" s="44" t="s">
        <v>8</v>
      </c>
      <c r="T432" s="34"/>
      <c r="U432" s="7"/>
      <c r="V432" s="7"/>
      <c r="W432" s="7"/>
      <c r="X432" s="7"/>
    </row>
    <row r="433" spans="1:24" ht="17.25" thickBot="1" x14ac:dyDescent="0.3">
      <c r="B433" s="7"/>
      <c r="C433" s="22">
        <v>927</v>
      </c>
      <c r="D433" s="66" t="s">
        <v>2</v>
      </c>
      <c r="E433" s="47" t="s">
        <v>102</v>
      </c>
      <c r="F433" s="47" t="s">
        <v>3</v>
      </c>
      <c r="G433" s="47" t="s">
        <v>4</v>
      </c>
      <c r="H433" s="47" t="s">
        <v>5</v>
      </c>
      <c r="I433" s="47" t="s">
        <v>6</v>
      </c>
      <c r="J433" s="47" t="s">
        <v>7</v>
      </c>
      <c r="K433" s="47"/>
      <c r="L433" s="49"/>
      <c r="M433" s="49"/>
      <c r="N433" s="50"/>
      <c r="O433" s="27">
        <f ca="1">IF(D433="цвет",SUM(O434:INDIRECT("L"&amp;R433)),IF(SUM(E433:N433)=0,"",SUM(E433:N433)))</f>
        <v>0</v>
      </c>
      <c r="P433" s="154">
        <v>773</v>
      </c>
      <c r="Q433" s="155">
        <f t="shared" si="14"/>
        <v>927</v>
      </c>
      <c r="R433" s="156">
        <f t="shared" ca="1" si="15"/>
        <v>437</v>
      </c>
      <c r="S433" s="157">
        <v>250</v>
      </c>
      <c r="T433" s="158">
        <f ca="1">S433*O433</f>
        <v>0</v>
      </c>
      <c r="U433" s="7"/>
      <c r="V433" s="7"/>
      <c r="W433" s="7"/>
      <c r="X433" s="7"/>
    </row>
    <row r="434" spans="1:24" ht="19.5" thickBot="1" x14ac:dyDescent="0.35">
      <c r="B434" s="7"/>
      <c r="C434" s="166"/>
      <c r="D434" s="63" t="s">
        <v>16</v>
      </c>
      <c r="E434" s="36"/>
      <c r="F434" s="4"/>
      <c r="G434" s="36"/>
      <c r="H434" s="4"/>
      <c r="I434" s="36"/>
      <c r="J434" s="36"/>
      <c r="K434" s="36"/>
      <c r="L434" s="30"/>
      <c r="M434" s="30"/>
      <c r="N434" s="31"/>
      <c r="O434" s="59" t="str">
        <f ca="1">IF(D434="цвет",SUM(O435:INDIRECT("L"&amp;R434)),IF(SUM(E434:N434)=0,"",SUM(E434:N434)))</f>
        <v/>
      </c>
      <c r="P434" s="5" t="s">
        <v>8</v>
      </c>
      <c r="Q434" s="155">
        <f t="shared" si="14"/>
        <v>927</v>
      </c>
      <c r="R434" s="28">
        <f t="shared" ca="1" si="15"/>
        <v>437</v>
      </c>
      <c r="S434" s="60" t="s">
        <v>8</v>
      </c>
      <c r="T434" s="34"/>
      <c r="U434" s="7"/>
      <c r="V434" s="7"/>
      <c r="W434" s="7"/>
      <c r="X434" s="7"/>
    </row>
    <row r="435" spans="1:24" ht="19.5" thickBot="1" x14ac:dyDescent="0.35">
      <c r="B435" s="7"/>
      <c r="C435" s="166"/>
      <c r="D435" s="63" t="s">
        <v>14</v>
      </c>
      <c r="E435" s="36"/>
      <c r="F435" s="161"/>
      <c r="G435" s="161"/>
      <c r="H435" s="161"/>
      <c r="I435" s="4"/>
      <c r="J435" s="36"/>
      <c r="K435" s="36"/>
      <c r="L435" s="30"/>
      <c r="M435" s="30"/>
      <c r="N435" s="31"/>
      <c r="O435" s="59" t="str">
        <f ca="1">IF(D435="цвет",SUM(O436:INDIRECT("L"&amp;R435)),IF(SUM(E435:N435)=0,"",SUM(E435:N435)))</f>
        <v/>
      </c>
      <c r="P435" s="5" t="s">
        <v>8</v>
      </c>
      <c r="Q435" s="155">
        <f t="shared" si="14"/>
        <v>927</v>
      </c>
      <c r="R435" s="28">
        <f t="shared" ca="1" si="15"/>
        <v>437</v>
      </c>
      <c r="S435" s="60" t="s">
        <v>8</v>
      </c>
      <c r="T435" s="34"/>
      <c r="U435" s="7"/>
      <c r="V435" s="7"/>
      <c r="W435" s="7"/>
      <c r="X435" s="7"/>
    </row>
    <row r="436" spans="1:24" ht="117.6" customHeight="1" thickBot="1" x14ac:dyDescent="0.35">
      <c r="C436" s="53"/>
      <c r="D436" s="168" t="s">
        <v>118</v>
      </c>
      <c r="E436" s="168"/>
      <c r="F436" s="168"/>
      <c r="G436" s="168"/>
      <c r="H436" s="168"/>
      <c r="I436" s="168"/>
      <c r="J436" s="168"/>
      <c r="K436" s="168"/>
      <c r="L436" s="168"/>
      <c r="M436" s="168"/>
      <c r="N436" s="168"/>
      <c r="O436" s="59" t="str">
        <f ca="1">IF(D436="цвет",SUM(O437:INDIRECT("L"&amp;R436)),IF(SUM(E436:N436)=0,"",SUM(E436:N436)))</f>
        <v/>
      </c>
      <c r="P436" s="5" t="s">
        <v>8</v>
      </c>
      <c r="Q436" s="155">
        <f t="shared" si="14"/>
        <v>927</v>
      </c>
      <c r="R436" s="28">
        <f t="shared" ca="1" si="15"/>
        <v>437</v>
      </c>
      <c r="S436" s="60" t="s">
        <v>8</v>
      </c>
      <c r="T436" s="34"/>
      <c r="U436" s="7"/>
      <c r="V436" s="7"/>
      <c r="W436" s="7"/>
      <c r="X436" s="7"/>
    </row>
    <row r="437" spans="1:24" ht="17.25" customHeight="1" thickBot="1" x14ac:dyDescent="0.3">
      <c r="A437" s="42"/>
      <c r="B437" s="71"/>
      <c r="C437" s="72"/>
      <c r="D437" s="167" t="str">
        <f>HYPERLINK("https://miamia.ru/search/index.php?q="&amp;Q437&amp;"&amp;s=Поиск?utm_source=Excel&amp;utm_medium=Nalichie&amp;utm_content="&amp;Q437&amp;"","Посмотреть большую фотографию на сайте")</f>
        <v>Посмотреть большую фотографию на сайте</v>
      </c>
      <c r="E437" s="167"/>
      <c r="F437" s="167"/>
      <c r="G437" s="167"/>
      <c r="H437" s="167"/>
      <c r="I437" s="167"/>
      <c r="J437" s="167"/>
      <c r="K437" s="167"/>
      <c r="L437" s="167"/>
      <c r="M437" s="167"/>
      <c r="N437" s="167"/>
      <c r="O437" s="32" t="str">
        <f ca="1">IF(D437="цвет",SUM(O438:INDIRECT("L"&amp;R437)),IF(SUM(E437:N437)=0,"",SUM(E437:N437)))</f>
        <v/>
      </c>
      <c r="P437" s="5" t="s">
        <v>8</v>
      </c>
      <c r="Q437" s="155">
        <f t="shared" si="14"/>
        <v>927</v>
      </c>
      <c r="R437" s="28">
        <f t="shared" ca="1" si="15"/>
        <v>437</v>
      </c>
      <c r="S437" s="44" t="s">
        <v>8</v>
      </c>
      <c r="T437" s="34"/>
      <c r="U437" s="7"/>
      <c r="V437" s="7"/>
      <c r="W437" s="7"/>
      <c r="X437" s="7"/>
    </row>
    <row r="438" spans="1:24" ht="17.25" thickBot="1" x14ac:dyDescent="0.3">
      <c r="B438" s="7"/>
      <c r="C438" s="22">
        <v>928</v>
      </c>
      <c r="D438" s="66" t="s">
        <v>2</v>
      </c>
      <c r="E438" s="47" t="s">
        <v>102</v>
      </c>
      <c r="F438" s="47" t="s">
        <v>3</v>
      </c>
      <c r="G438" s="47" t="s">
        <v>4</v>
      </c>
      <c r="H438" s="47" t="s">
        <v>5</v>
      </c>
      <c r="I438" s="47" t="s">
        <v>6</v>
      </c>
      <c r="J438" s="47" t="s">
        <v>7</v>
      </c>
      <c r="K438" s="47"/>
      <c r="L438" s="49"/>
      <c r="M438" s="49"/>
      <c r="N438" s="50"/>
      <c r="O438" s="27">
        <f ca="1">IF(D438="цвет",SUM(O439:INDIRECT("L"&amp;R438)),IF(SUM(E438:N438)=0,"",SUM(E438:N438)))</f>
        <v>0</v>
      </c>
      <c r="P438" s="154">
        <v>773</v>
      </c>
      <c r="Q438" s="155">
        <f t="shared" si="14"/>
        <v>928</v>
      </c>
      <c r="R438" s="156">
        <f t="shared" ca="1" si="15"/>
        <v>442</v>
      </c>
      <c r="S438" s="157">
        <v>250</v>
      </c>
      <c r="T438" s="158">
        <f ca="1">S438*O438</f>
        <v>0</v>
      </c>
      <c r="U438" s="7"/>
      <c r="V438" s="7"/>
      <c r="W438" s="7"/>
      <c r="X438" s="7"/>
    </row>
    <row r="439" spans="1:24" ht="19.5" thickBot="1" x14ac:dyDescent="0.35">
      <c r="B439" s="7"/>
      <c r="C439" s="166"/>
      <c r="D439" s="63" t="s">
        <v>16</v>
      </c>
      <c r="E439" s="36"/>
      <c r="F439" s="161"/>
      <c r="G439" s="161"/>
      <c r="H439" s="161"/>
      <c r="I439" s="4"/>
      <c r="J439" s="36"/>
      <c r="K439" s="36"/>
      <c r="L439" s="30"/>
      <c r="M439" s="30"/>
      <c r="N439" s="31"/>
      <c r="O439" s="59" t="str">
        <f ca="1">IF(D439="цвет",SUM(O440:INDIRECT("L"&amp;R439)),IF(SUM(E439:N439)=0,"",SUM(E439:N439)))</f>
        <v/>
      </c>
      <c r="P439" s="5" t="s">
        <v>8</v>
      </c>
      <c r="Q439" s="155">
        <f t="shared" si="14"/>
        <v>928</v>
      </c>
      <c r="R439" s="28">
        <f t="shared" ca="1" si="15"/>
        <v>442</v>
      </c>
      <c r="S439" s="60" t="s">
        <v>8</v>
      </c>
      <c r="T439" s="34"/>
      <c r="U439" s="7"/>
      <c r="V439" s="7"/>
      <c r="W439" s="7"/>
      <c r="X439" s="7"/>
    </row>
    <row r="440" spans="1:24" ht="19.5" thickBot="1" x14ac:dyDescent="0.35">
      <c r="B440" s="7"/>
      <c r="C440" s="166"/>
      <c r="D440" s="63" t="s">
        <v>14</v>
      </c>
      <c r="E440" s="36"/>
      <c r="F440" s="4"/>
      <c r="G440" s="161"/>
      <c r="H440" s="4"/>
      <c r="I440" s="36"/>
      <c r="J440" s="4"/>
      <c r="K440" s="36"/>
      <c r="L440" s="30"/>
      <c r="M440" s="30"/>
      <c r="N440" s="31"/>
      <c r="O440" s="59" t="str">
        <f ca="1">IF(D440="цвет",SUM(O441:INDIRECT("L"&amp;R440)),IF(SUM(E440:N440)=0,"",SUM(E440:N440)))</f>
        <v/>
      </c>
      <c r="P440" s="5" t="s">
        <v>8</v>
      </c>
      <c r="Q440" s="155">
        <f t="shared" si="14"/>
        <v>928</v>
      </c>
      <c r="R440" s="28">
        <f t="shared" ca="1" si="15"/>
        <v>442</v>
      </c>
      <c r="S440" s="60" t="s">
        <v>8</v>
      </c>
      <c r="T440" s="34"/>
      <c r="U440" s="7"/>
      <c r="V440" s="7"/>
      <c r="W440" s="7"/>
      <c r="X440" s="7"/>
    </row>
    <row r="441" spans="1:24" ht="117.6" customHeight="1" thickBot="1" x14ac:dyDescent="0.35">
      <c r="C441" s="53"/>
      <c r="D441" s="168" t="s">
        <v>118</v>
      </c>
      <c r="E441" s="168"/>
      <c r="F441" s="168"/>
      <c r="G441" s="168"/>
      <c r="H441" s="168"/>
      <c r="I441" s="168"/>
      <c r="J441" s="168"/>
      <c r="K441" s="168"/>
      <c r="L441" s="168"/>
      <c r="M441" s="168"/>
      <c r="N441" s="168"/>
      <c r="O441" s="59" t="str">
        <f ca="1">IF(D441="цвет",SUM(O442:INDIRECT("L"&amp;R441)),IF(SUM(E441:N441)=0,"",SUM(E441:N441)))</f>
        <v/>
      </c>
      <c r="P441" s="5" t="s">
        <v>8</v>
      </c>
      <c r="Q441" s="155">
        <f t="shared" si="14"/>
        <v>928</v>
      </c>
      <c r="R441" s="28">
        <f t="shared" ca="1" si="15"/>
        <v>442</v>
      </c>
      <c r="S441" s="60" t="s">
        <v>8</v>
      </c>
      <c r="T441" s="34"/>
      <c r="U441" s="7"/>
      <c r="V441" s="7"/>
      <c r="W441" s="7"/>
      <c r="X441" s="7"/>
    </row>
    <row r="442" spans="1:24" ht="17.25" customHeight="1" thickBot="1" x14ac:dyDescent="0.3">
      <c r="A442" s="42"/>
      <c r="B442" s="71"/>
      <c r="C442" s="72"/>
      <c r="D442" s="167" t="str">
        <f>HYPERLINK("https://miamia.ru/search/index.php?q="&amp;Q442&amp;"&amp;s=Поиск?utm_source=Excel&amp;utm_medium=Nalichie&amp;utm_content="&amp;Q442&amp;"","Посмотреть большую фотографию на сайте")</f>
        <v>Посмотреть большую фотографию на сайте</v>
      </c>
      <c r="E442" s="167"/>
      <c r="F442" s="167"/>
      <c r="G442" s="167"/>
      <c r="H442" s="167"/>
      <c r="I442" s="167"/>
      <c r="J442" s="167"/>
      <c r="K442" s="167"/>
      <c r="L442" s="167"/>
      <c r="M442" s="167"/>
      <c r="N442" s="167"/>
      <c r="O442" s="32" t="str">
        <f ca="1">IF(D442="цвет",SUM(O443:INDIRECT("L"&amp;R442)),IF(SUM(E442:N442)=0,"",SUM(E442:N442)))</f>
        <v/>
      </c>
      <c r="P442" s="5" t="s">
        <v>8</v>
      </c>
      <c r="Q442" s="155">
        <f t="shared" si="14"/>
        <v>928</v>
      </c>
      <c r="R442" s="28">
        <f t="shared" ca="1" si="15"/>
        <v>442</v>
      </c>
      <c r="S442" s="44" t="s">
        <v>8</v>
      </c>
      <c r="T442" s="34"/>
      <c r="U442" s="7"/>
      <c r="V442" s="7"/>
      <c r="W442" s="7"/>
      <c r="X442" s="7"/>
    </row>
    <row r="443" spans="1:24" ht="17.25" thickBot="1" x14ac:dyDescent="0.3">
      <c r="B443" s="7"/>
      <c r="C443" s="22">
        <v>930</v>
      </c>
      <c r="D443" s="66" t="s">
        <v>2</v>
      </c>
      <c r="E443" s="47" t="s">
        <v>102</v>
      </c>
      <c r="F443" s="47" t="s">
        <v>3</v>
      </c>
      <c r="G443" s="47" t="s">
        <v>4</v>
      </c>
      <c r="H443" s="47" t="s">
        <v>5</v>
      </c>
      <c r="I443" s="47" t="s">
        <v>6</v>
      </c>
      <c r="J443" s="47" t="s">
        <v>7</v>
      </c>
      <c r="K443" s="47"/>
      <c r="L443" s="49"/>
      <c r="M443" s="49"/>
      <c r="N443" s="50"/>
      <c r="O443" s="27">
        <f ca="1">IF(D443="цвет",SUM(O444:INDIRECT("L"&amp;R443)),IF(SUM(E443:N443)=0,"",SUM(E443:N443)))</f>
        <v>0</v>
      </c>
      <c r="P443" s="154">
        <v>902</v>
      </c>
      <c r="Q443" s="155">
        <f t="shared" si="14"/>
        <v>930</v>
      </c>
      <c r="R443" s="156">
        <f t="shared" ca="1" si="15"/>
        <v>447</v>
      </c>
      <c r="S443" s="157">
        <v>250</v>
      </c>
      <c r="T443" s="158">
        <f ca="1">S443*O443</f>
        <v>0</v>
      </c>
      <c r="U443" s="7"/>
      <c r="V443" s="7"/>
      <c r="W443" s="7"/>
      <c r="X443" s="7"/>
    </row>
    <row r="444" spans="1:24" ht="19.5" thickBot="1" x14ac:dyDescent="0.35">
      <c r="B444" s="7"/>
      <c r="C444" s="166"/>
      <c r="D444" s="63" t="s">
        <v>16</v>
      </c>
      <c r="E444" s="36"/>
      <c r="F444" s="36"/>
      <c r="G444" s="36"/>
      <c r="H444" s="36"/>
      <c r="I444" s="36"/>
      <c r="J444" s="36"/>
      <c r="K444" s="36"/>
      <c r="L444" s="30"/>
      <c r="M444" s="30"/>
      <c r="N444" s="31"/>
      <c r="O444" s="59" t="str">
        <f ca="1">IF(D444="цвет",SUM(O445:INDIRECT("L"&amp;R444)),IF(SUM(E444:N444)=0,"",SUM(E444:N444)))</f>
        <v/>
      </c>
      <c r="P444" s="5" t="s">
        <v>8</v>
      </c>
      <c r="Q444" s="155">
        <f t="shared" si="14"/>
        <v>930</v>
      </c>
      <c r="R444" s="28">
        <f t="shared" ca="1" si="15"/>
        <v>447</v>
      </c>
      <c r="S444" s="60" t="s">
        <v>8</v>
      </c>
      <c r="T444" s="34"/>
      <c r="U444" s="7"/>
      <c r="V444" s="7"/>
      <c r="W444" s="7"/>
      <c r="X444" s="7"/>
    </row>
    <row r="445" spans="1:24" ht="19.5" thickBot="1" x14ac:dyDescent="0.35">
      <c r="B445" s="7"/>
      <c r="C445" s="166"/>
      <c r="D445" s="63" t="s">
        <v>14</v>
      </c>
      <c r="E445" s="4"/>
      <c r="F445" s="161"/>
      <c r="G445" s="4"/>
      <c r="H445" s="161"/>
      <c r="I445" s="4"/>
      <c r="J445" s="36"/>
      <c r="K445" s="36"/>
      <c r="L445" s="30"/>
      <c r="M445" s="30"/>
      <c r="N445" s="31"/>
      <c r="O445" s="59" t="str">
        <f ca="1">IF(D445="цвет",SUM(O446:INDIRECT("L"&amp;R445)),IF(SUM(E445:N445)=0,"",SUM(E445:N445)))</f>
        <v/>
      </c>
      <c r="P445" s="5" t="s">
        <v>8</v>
      </c>
      <c r="Q445" s="155">
        <f t="shared" si="14"/>
        <v>930</v>
      </c>
      <c r="R445" s="28">
        <f t="shared" ca="1" si="15"/>
        <v>447</v>
      </c>
      <c r="S445" s="60" t="s">
        <v>8</v>
      </c>
      <c r="T445" s="34"/>
      <c r="U445" s="7"/>
      <c r="V445" s="7"/>
      <c r="W445" s="7"/>
      <c r="X445" s="7"/>
    </row>
    <row r="446" spans="1:24" ht="117.6" customHeight="1" thickBot="1" x14ac:dyDescent="0.35">
      <c r="C446" s="53"/>
      <c r="D446" s="168" t="s">
        <v>117</v>
      </c>
      <c r="E446" s="168"/>
      <c r="F446" s="168"/>
      <c r="G446" s="168"/>
      <c r="H446" s="168"/>
      <c r="I446" s="168"/>
      <c r="J446" s="168"/>
      <c r="K446" s="168"/>
      <c r="L446" s="168"/>
      <c r="M446" s="168"/>
      <c r="N446" s="168"/>
      <c r="O446" s="59" t="str">
        <f ca="1">IF(D446="цвет",SUM(O447:INDIRECT("L"&amp;R446)),IF(SUM(E446:N446)=0,"",SUM(E446:N446)))</f>
        <v/>
      </c>
      <c r="P446" s="5" t="s">
        <v>8</v>
      </c>
      <c r="Q446" s="155">
        <f t="shared" si="14"/>
        <v>930</v>
      </c>
      <c r="R446" s="28">
        <f t="shared" ca="1" si="15"/>
        <v>447</v>
      </c>
      <c r="S446" s="60" t="s">
        <v>8</v>
      </c>
      <c r="T446" s="34"/>
      <c r="U446" s="7"/>
      <c r="V446" s="7"/>
      <c r="W446" s="7"/>
      <c r="X446" s="7"/>
    </row>
    <row r="447" spans="1:24" ht="17.25" customHeight="1" thickBot="1" x14ac:dyDescent="0.3">
      <c r="A447" s="42"/>
      <c r="B447" s="71"/>
      <c r="C447" s="72"/>
      <c r="D447" s="167" t="str">
        <f>HYPERLINK("https://miamia.ru/search/index.php?q="&amp;Q447&amp;"&amp;s=Поиск?utm_source=Excel&amp;utm_medium=Nalichie&amp;utm_content="&amp;Q447&amp;"","Посмотреть большую фотографию на сайте")</f>
        <v>Посмотреть большую фотографию на сайте</v>
      </c>
      <c r="E447" s="167"/>
      <c r="F447" s="167"/>
      <c r="G447" s="167"/>
      <c r="H447" s="167"/>
      <c r="I447" s="167"/>
      <c r="J447" s="167"/>
      <c r="K447" s="167"/>
      <c r="L447" s="167"/>
      <c r="M447" s="167"/>
      <c r="N447" s="167"/>
      <c r="O447" s="32" t="str">
        <f ca="1">IF(D447="цвет",SUM(O448:INDIRECT("L"&amp;R447)),IF(SUM(E447:N447)=0,"",SUM(E447:N447)))</f>
        <v/>
      </c>
      <c r="P447" s="5" t="s">
        <v>8</v>
      </c>
      <c r="Q447" s="155">
        <f t="shared" si="14"/>
        <v>930</v>
      </c>
      <c r="R447" s="28">
        <f t="shared" ca="1" si="15"/>
        <v>447</v>
      </c>
      <c r="S447" s="44" t="s">
        <v>8</v>
      </c>
      <c r="T447" s="34"/>
      <c r="U447" s="7"/>
      <c r="V447" s="7"/>
      <c r="W447" s="7"/>
      <c r="X447" s="7"/>
    </row>
    <row r="448" spans="1:24" ht="17.25" thickBot="1" x14ac:dyDescent="0.3">
      <c r="B448" s="7"/>
      <c r="C448" s="22">
        <v>931</v>
      </c>
      <c r="D448" s="66" t="s">
        <v>2</v>
      </c>
      <c r="E448" s="47" t="s">
        <v>102</v>
      </c>
      <c r="F448" s="47" t="s">
        <v>3</v>
      </c>
      <c r="G448" s="47" t="s">
        <v>4</v>
      </c>
      <c r="H448" s="47" t="s">
        <v>5</v>
      </c>
      <c r="I448" s="47" t="s">
        <v>6</v>
      </c>
      <c r="J448" s="47" t="s">
        <v>7</v>
      </c>
      <c r="K448" s="47"/>
      <c r="L448" s="49"/>
      <c r="M448" s="49"/>
      <c r="N448" s="50"/>
      <c r="O448" s="27">
        <f ca="1">IF(D448="цвет",SUM(O449:INDIRECT("L"&amp;R448)),IF(SUM(E448:N448)=0,"",SUM(E448:N448)))</f>
        <v>0</v>
      </c>
      <c r="P448" s="154">
        <v>902</v>
      </c>
      <c r="Q448" s="155">
        <f t="shared" si="14"/>
        <v>931</v>
      </c>
      <c r="R448" s="156">
        <f t="shared" ca="1" si="15"/>
        <v>452</v>
      </c>
      <c r="S448" s="157">
        <v>250</v>
      </c>
      <c r="T448" s="158">
        <f ca="1">S448*O448</f>
        <v>0</v>
      </c>
      <c r="U448" s="7"/>
      <c r="V448" s="7"/>
      <c r="W448" s="7"/>
      <c r="X448" s="7"/>
    </row>
    <row r="449" spans="1:24" ht="19.5" thickBot="1" x14ac:dyDescent="0.35">
      <c r="B449" s="7"/>
      <c r="C449" s="166"/>
      <c r="D449" s="63" t="s">
        <v>16</v>
      </c>
      <c r="E449" s="36"/>
      <c r="F449" s="161"/>
      <c r="G449" s="161"/>
      <c r="H449" s="161"/>
      <c r="I449" s="161"/>
      <c r="J449" s="161"/>
      <c r="K449" s="36"/>
      <c r="L449" s="30"/>
      <c r="M449" s="30"/>
      <c r="N449" s="31"/>
      <c r="O449" s="59" t="str">
        <f ca="1">IF(D449="цвет",SUM(O450:INDIRECT("L"&amp;R449)),IF(SUM(E449:N449)=0,"",SUM(E449:N449)))</f>
        <v/>
      </c>
      <c r="P449" s="5" t="s">
        <v>8</v>
      </c>
      <c r="Q449" s="155">
        <f t="shared" si="14"/>
        <v>931</v>
      </c>
      <c r="R449" s="28">
        <f t="shared" ca="1" si="15"/>
        <v>452</v>
      </c>
      <c r="S449" s="60" t="s">
        <v>8</v>
      </c>
      <c r="T449" s="34"/>
      <c r="U449" s="7"/>
      <c r="V449" s="7"/>
      <c r="W449" s="7"/>
      <c r="X449" s="7"/>
    </row>
    <row r="450" spans="1:24" ht="19.5" thickBot="1" x14ac:dyDescent="0.35">
      <c r="B450" s="7"/>
      <c r="C450" s="166"/>
      <c r="D450" s="63" t="s">
        <v>14</v>
      </c>
      <c r="E450" s="36"/>
      <c r="F450" s="161"/>
      <c r="G450" s="161"/>
      <c r="H450" s="161"/>
      <c r="I450" s="161"/>
      <c r="J450" s="161"/>
      <c r="K450" s="36"/>
      <c r="L450" s="30"/>
      <c r="M450" s="30"/>
      <c r="N450" s="31"/>
      <c r="O450" s="59" t="str">
        <f ca="1">IF(D450="цвет",SUM(O451:INDIRECT("L"&amp;R450)),IF(SUM(E450:N450)=0,"",SUM(E450:N450)))</f>
        <v/>
      </c>
      <c r="P450" s="5" t="s">
        <v>8</v>
      </c>
      <c r="Q450" s="155">
        <f t="shared" si="14"/>
        <v>931</v>
      </c>
      <c r="R450" s="28">
        <f t="shared" ca="1" si="15"/>
        <v>452</v>
      </c>
      <c r="S450" s="60" t="s">
        <v>8</v>
      </c>
      <c r="T450" s="34"/>
      <c r="U450" s="7"/>
      <c r="V450" s="7"/>
      <c r="W450" s="7"/>
      <c r="X450" s="7"/>
    </row>
    <row r="451" spans="1:24" ht="117.6" customHeight="1" thickBot="1" x14ac:dyDescent="0.35">
      <c r="C451" s="53"/>
      <c r="D451" s="168" t="s">
        <v>117</v>
      </c>
      <c r="E451" s="168"/>
      <c r="F451" s="168"/>
      <c r="G451" s="168"/>
      <c r="H451" s="168"/>
      <c r="I451" s="168"/>
      <c r="J451" s="168"/>
      <c r="K451" s="168"/>
      <c r="L451" s="168"/>
      <c r="M451" s="168"/>
      <c r="N451" s="168"/>
      <c r="O451" s="59" t="str">
        <f ca="1">IF(D451="цвет",SUM(O452:INDIRECT("L"&amp;R451)),IF(SUM(E451:N451)=0,"",SUM(E451:N451)))</f>
        <v/>
      </c>
      <c r="P451" s="5" t="s">
        <v>8</v>
      </c>
      <c r="Q451" s="155">
        <f t="shared" si="14"/>
        <v>931</v>
      </c>
      <c r="R451" s="28">
        <f t="shared" ca="1" si="15"/>
        <v>452</v>
      </c>
      <c r="S451" s="60" t="s">
        <v>8</v>
      </c>
      <c r="T451" s="34"/>
      <c r="U451" s="7"/>
      <c r="V451" s="7"/>
      <c r="W451" s="7"/>
      <c r="X451" s="7"/>
    </row>
    <row r="452" spans="1:24" ht="17.25" customHeight="1" thickBot="1" x14ac:dyDescent="0.3">
      <c r="A452" s="42"/>
      <c r="B452" s="71"/>
      <c r="C452" s="72"/>
      <c r="D452" s="167" t="str">
        <f>HYPERLINK("https://miamia.ru/search/index.php?q="&amp;Q452&amp;"&amp;s=Поиск?utm_source=Excel&amp;utm_medium=Nalichie&amp;utm_content="&amp;Q452&amp;"","Посмотреть большую фотографию на сайте")</f>
        <v>Посмотреть большую фотографию на сайте</v>
      </c>
      <c r="E452" s="167"/>
      <c r="F452" s="167"/>
      <c r="G452" s="167"/>
      <c r="H452" s="167"/>
      <c r="I452" s="167"/>
      <c r="J452" s="167"/>
      <c r="K452" s="167"/>
      <c r="L452" s="167"/>
      <c r="M452" s="167"/>
      <c r="N452" s="167"/>
      <c r="O452" s="32" t="str">
        <f ca="1">IF(D452="цвет",SUM(O453:INDIRECT("L"&amp;R452)),IF(SUM(E452:N452)=0,"",SUM(E452:N452)))</f>
        <v/>
      </c>
      <c r="P452" s="5" t="s">
        <v>8</v>
      </c>
      <c r="Q452" s="155">
        <f t="shared" si="14"/>
        <v>931</v>
      </c>
      <c r="R452" s="28">
        <f t="shared" ca="1" si="15"/>
        <v>452</v>
      </c>
      <c r="S452" s="44" t="s">
        <v>8</v>
      </c>
      <c r="T452" s="34"/>
      <c r="U452" s="7"/>
      <c r="V452" s="7"/>
      <c r="W452" s="7"/>
      <c r="X452" s="7"/>
    </row>
    <row r="453" spans="1:24" ht="17.25" thickBot="1" x14ac:dyDescent="0.3">
      <c r="B453" s="7"/>
      <c r="C453" s="22">
        <v>932</v>
      </c>
      <c r="D453" s="66" t="s">
        <v>2</v>
      </c>
      <c r="E453" s="47" t="s">
        <v>102</v>
      </c>
      <c r="F453" s="47" t="s">
        <v>3</v>
      </c>
      <c r="G453" s="47" t="s">
        <v>4</v>
      </c>
      <c r="H453" s="47" t="s">
        <v>5</v>
      </c>
      <c r="I453" s="47" t="s">
        <v>6</v>
      </c>
      <c r="J453" s="47" t="s">
        <v>7</v>
      </c>
      <c r="K453" s="47"/>
      <c r="L453" s="49"/>
      <c r="M453" s="49"/>
      <c r="N453" s="50"/>
      <c r="O453" s="27">
        <f ca="1">IF(D453="цвет",SUM(O454:INDIRECT("L"&amp;R453)),IF(SUM(E453:N453)=0,"",SUM(E453:N453)))</f>
        <v>0</v>
      </c>
      <c r="P453" s="154">
        <v>902</v>
      </c>
      <c r="Q453" s="155">
        <f t="shared" si="14"/>
        <v>932</v>
      </c>
      <c r="R453" s="156">
        <f t="shared" ca="1" si="15"/>
        <v>457</v>
      </c>
      <c r="S453" s="157">
        <v>250</v>
      </c>
      <c r="T453" s="158">
        <f ca="1">S453*O453</f>
        <v>0</v>
      </c>
      <c r="U453" s="7"/>
      <c r="V453" s="7"/>
      <c r="W453" s="7"/>
      <c r="X453" s="7"/>
    </row>
    <row r="454" spans="1:24" ht="19.5" thickBot="1" x14ac:dyDescent="0.35">
      <c r="B454" s="7"/>
      <c r="C454" s="166"/>
      <c r="D454" s="63" t="s">
        <v>16</v>
      </c>
      <c r="E454" s="36"/>
      <c r="F454" s="161"/>
      <c r="G454" s="161"/>
      <c r="H454" s="36"/>
      <c r="I454" s="36"/>
      <c r="J454" s="36"/>
      <c r="K454" s="36"/>
      <c r="L454" s="30"/>
      <c r="M454" s="30"/>
      <c r="N454" s="31"/>
      <c r="O454" s="59" t="str">
        <f ca="1">IF(D454="цвет",SUM(O455:INDIRECT("L"&amp;R454)),IF(SUM(E454:N454)=0,"",SUM(E454:N454)))</f>
        <v/>
      </c>
      <c r="P454" s="5" t="s">
        <v>8</v>
      </c>
      <c r="Q454" s="155">
        <f t="shared" si="14"/>
        <v>932</v>
      </c>
      <c r="R454" s="28">
        <f t="shared" ca="1" si="15"/>
        <v>457</v>
      </c>
      <c r="S454" s="60" t="s">
        <v>8</v>
      </c>
      <c r="T454" s="34"/>
      <c r="U454" s="7"/>
      <c r="V454" s="7"/>
      <c r="W454" s="7"/>
      <c r="X454" s="7"/>
    </row>
    <row r="455" spans="1:24" ht="19.5" thickBot="1" x14ac:dyDescent="0.35">
      <c r="B455" s="7"/>
      <c r="C455" s="166"/>
      <c r="D455" s="63" t="s">
        <v>14</v>
      </c>
      <c r="E455" s="36"/>
      <c r="F455" s="161"/>
      <c r="G455" s="161"/>
      <c r="H455" s="161"/>
      <c r="I455" s="4"/>
      <c r="J455" s="4"/>
      <c r="K455" s="36"/>
      <c r="L455" s="30"/>
      <c r="M455" s="30"/>
      <c r="N455" s="31"/>
      <c r="O455" s="59" t="str">
        <f ca="1">IF(D455="цвет",SUM(O456:INDIRECT("L"&amp;R455)),IF(SUM(E455:N455)=0,"",SUM(E455:N455)))</f>
        <v/>
      </c>
      <c r="P455" s="5" t="s">
        <v>8</v>
      </c>
      <c r="Q455" s="155">
        <f t="shared" si="14"/>
        <v>932</v>
      </c>
      <c r="R455" s="28">
        <f t="shared" ca="1" si="15"/>
        <v>457</v>
      </c>
      <c r="S455" s="60" t="s">
        <v>8</v>
      </c>
      <c r="T455" s="34"/>
      <c r="U455" s="7"/>
      <c r="V455" s="7"/>
      <c r="W455" s="7"/>
      <c r="X455" s="7"/>
    </row>
    <row r="456" spans="1:24" ht="117.6" customHeight="1" thickBot="1" x14ac:dyDescent="0.35">
      <c r="C456" s="53"/>
      <c r="D456" s="168" t="s">
        <v>117</v>
      </c>
      <c r="E456" s="168"/>
      <c r="F456" s="168"/>
      <c r="G456" s="168"/>
      <c r="H456" s="168"/>
      <c r="I456" s="168"/>
      <c r="J456" s="168"/>
      <c r="K456" s="168"/>
      <c r="L456" s="168"/>
      <c r="M456" s="168"/>
      <c r="N456" s="168"/>
      <c r="O456" s="59" t="str">
        <f ca="1">IF(D456="цвет",SUM(O457:INDIRECT("L"&amp;R456)),IF(SUM(E456:N456)=0,"",SUM(E456:N456)))</f>
        <v/>
      </c>
      <c r="P456" s="5" t="s">
        <v>8</v>
      </c>
      <c r="Q456" s="155">
        <f t="shared" si="14"/>
        <v>932</v>
      </c>
      <c r="R456" s="28">
        <f t="shared" ca="1" si="15"/>
        <v>457</v>
      </c>
      <c r="S456" s="60" t="s">
        <v>8</v>
      </c>
      <c r="T456" s="34"/>
      <c r="U456" s="7"/>
      <c r="V456" s="7"/>
      <c r="W456" s="7"/>
      <c r="X456" s="7"/>
    </row>
    <row r="457" spans="1:24" ht="17.25" customHeight="1" thickBot="1" x14ac:dyDescent="0.3">
      <c r="A457" s="42"/>
      <c r="B457" s="71"/>
      <c r="C457" s="72"/>
      <c r="D457" s="167" t="str">
        <f>HYPERLINK("https://miamia.ru/search/index.php?q="&amp;Q457&amp;"&amp;s=Поиск?utm_source=Excel&amp;utm_medium=Nalichie&amp;utm_content="&amp;Q457&amp;"","Посмотреть большую фотографию на сайте")</f>
        <v>Посмотреть большую фотографию на сайте</v>
      </c>
      <c r="E457" s="167"/>
      <c r="F457" s="167"/>
      <c r="G457" s="167"/>
      <c r="H457" s="167"/>
      <c r="I457" s="167"/>
      <c r="J457" s="167"/>
      <c r="K457" s="167"/>
      <c r="L457" s="167"/>
      <c r="M457" s="167"/>
      <c r="N457" s="167"/>
      <c r="O457" s="32" t="str">
        <f ca="1">IF(D457="цвет",SUM(O458:INDIRECT("L"&amp;R457)),IF(SUM(E457:N457)=0,"",SUM(E457:N457)))</f>
        <v/>
      </c>
      <c r="P457" s="5" t="s">
        <v>8</v>
      </c>
      <c r="Q457" s="155">
        <f t="shared" si="14"/>
        <v>932</v>
      </c>
      <c r="R457" s="28">
        <f t="shared" ca="1" si="15"/>
        <v>457</v>
      </c>
      <c r="S457" s="44" t="s">
        <v>8</v>
      </c>
      <c r="T457" s="34"/>
      <c r="U457" s="7"/>
      <c r="V457" s="7"/>
      <c r="W457" s="7"/>
      <c r="X457" s="7"/>
    </row>
  </sheetData>
  <sheetProtection autoFilter="0" pivotTables="0"/>
  <mergeCells count="256">
    <mergeCell ref="E1:G1"/>
    <mergeCell ref="H1:J1"/>
    <mergeCell ref="D25:N25"/>
    <mergeCell ref="D26:N26"/>
    <mergeCell ref="B27:B30"/>
    <mergeCell ref="D31:N31"/>
    <mergeCell ref="D32:N32"/>
    <mergeCell ref="B33:B35"/>
    <mergeCell ref="D21:N21"/>
    <mergeCell ref="B22:B24"/>
    <mergeCell ref="B12:B14"/>
    <mergeCell ref="D15:N15"/>
    <mergeCell ref="D16:N16"/>
    <mergeCell ref="B17:B19"/>
    <mergeCell ref="D20:N20"/>
    <mergeCell ref="D36:N36"/>
    <mergeCell ref="D37:N37"/>
    <mergeCell ref="B38:B40"/>
    <mergeCell ref="D41:N41"/>
    <mergeCell ref="D42:N42"/>
    <mergeCell ref="B43:B46"/>
    <mergeCell ref="D46:N46"/>
    <mergeCell ref="D47:N47"/>
    <mergeCell ref="B48:B51"/>
    <mergeCell ref="C49:C50"/>
    <mergeCell ref="D51:N51"/>
    <mergeCell ref="B63:B66"/>
    <mergeCell ref="C64:C65"/>
    <mergeCell ref="D66:N66"/>
    <mergeCell ref="D67:N67"/>
    <mergeCell ref="D52:N52"/>
    <mergeCell ref="B53:B56"/>
    <mergeCell ref="C54:C55"/>
    <mergeCell ref="D56:N56"/>
    <mergeCell ref="D57:N57"/>
    <mergeCell ref="B58:B61"/>
    <mergeCell ref="C59:C60"/>
    <mergeCell ref="D61:N61"/>
    <mergeCell ref="D62:N62"/>
    <mergeCell ref="B73:B76"/>
    <mergeCell ref="C74:C75"/>
    <mergeCell ref="D76:N76"/>
    <mergeCell ref="D77:N77"/>
    <mergeCell ref="D83:N83"/>
    <mergeCell ref="B78:B82"/>
    <mergeCell ref="C79:C81"/>
    <mergeCell ref="D82:N82"/>
    <mergeCell ref="B68:B71"/>
    <mergeCell ref="C69:C70"/>
    <mergeCell ref="D71:N71"/>
    <mergeCell ref="D72:N72"/>
    <mergeCell ref="D88:N88"/>
    <mergeCell ref="B84:B87"/>
    <mergeCell ref="C85:C86"/>
    <mergeCell ref="D87:N87"/>
    <mergeCell ref="B94:B97"/>
    <mergeCell ref="C95:C96"/>
    <mergeCell ref="D97:N97"/>
    <mergeCell ref="C90:C91"/>
    <mergeCell ref="D92:N92"/>
    <mergeCell ref="D93:N93"/>
    <mergeCell ref="D108:N108"/>
    <mergeCell ref="B109:B112"/>
    <mergeCell ref="D112:N112"/>
    <mergeCell ref="D113:N113"/>
    <mergeCell ref="B114:B117"/>
    <mergeCell ref="D117:N117"/>
    <mergeCell ref="D98:N98"/>
    <mergeCell ref="B99:B102"/>
    <mergeCell ref="C100:C101"/>
    <mergeCell ref="D102:N102"/>
    <mergeCell ref="D103:N103"/>
    <mergeCell ref="B104:B107"/>
    <mergeCell ref="D107:N107"/>
    <mergeCell ref="D133:N133"/>
    <mergeCell ref="B134:B137"/>
    <mergeCell ref="D137:N137"/>
    <mergeCell ref="D138:N138"/>
    <mergeCell ref="B139:B142"/>
    <mergeCell ref="D142:N142"/>
    <mergeCell ref="D118:N118"/>
    <mergeCell ref="B119:B122"/>
    <mergeCell ref="D122:N122"/>
    <mergeCell ref="D123:N123"/>
    <mergeCell ref="B124:B127"/>
    <mergeCell ref="D127:N127"/>
    <mergeCell ref="D128:N128"/>
    <mergeCell ref="B129:B132"/>
    <mergeCell ref="D132:N132"/>
    <mergeCell ref="C180:C181"/>
    <mergeCell ref="D182:N182"/>
    <mergeCell ref="D143:N143"/>
    <mergeCell ref="B144:B147"/>
    <mergeCell ref="D147:N147"/>
    <mergeCell ref="D148:N148"/>
    <mergeCell ref="B149:B152"/>
    <mergeCell ref="D152:N152"/>
    <mergeCell ref="D153:N153"/>
    <mergeCell ref="B154:B157"/>
    <mergeCell ref="D157:N157"/>
    <mergeCell ref="B184:B186"/>
    <mergeCell ref="C185:C186"/>
    <mergeCell ref="D187:N187"/>
    <mergeCell ref="D188:N188"/>
    <mergeCell ref="B189:B192"/>
    <mergeCell ref="D192:N192"/>
    <mergeCell ref="D158:N158"/>
    <mergeCell ref="B159:B162"/>
    <mergeCell ref="D162:N162"/>
    <mergeCell ref="D163:N163"/>
    <mergeCell ref="D183:N183"/>
    <mergeCell ref="B164:B167"/>
    <mergeCell ref="C165:C166"/>
    <mergeCell ref="D167:N167"/>
    <mergeCell ref="D168:N168"/>
    <mergeCell ref="B169:B172"/>
    <mergeCell ref="C170:C171"/>
    <mergeCell ref="D172:N172"/>
    <mergeCell ref="D173:N173"/>
    <mergeCell ref="B174:B177"/>
    <mergeCell ref="C175:C176"/>
    <mergeCell ref="D177:N177"/>
    <mergeCell ref="D178:N178"/>
    <mergeCell ref="B179:B182"/>
    <mergeCell ref="D193:N193"/>
    <mergeCell ref="B194:B197"/>
    <mergeCell ref="D197:N197"/>
    <mergeCell ref="D198:N198"/>
    <mergeCell ref="D218:N218"/>
    <mergeCell ref="C210:C211"/>
    <mergeCell ref="C212:C213"/>
    <mergeCell ref="C214:C216"/>
    <mergeCell ref="B207:B217"/>
    <mergeCell ref="C208:C209"/>
    <mergeCell ref="D217:N217"/>
    <mergeCell ref="D205:N205"/>
    <mergeCell ref="D206:N206"/>
    <mergeCell ref="B232:B239"/>
    <mergeCell ref="C233:C238"/>
    <mergeCell ref="D239:N239"/>
    <mergeCell ref="D240:N240"/>
    <mergeCell ref="B219:B230"/>
    <mergeCell ref="C220:C221"/>
    <mergeCell ref="C228:C229"/>
    <mergeCell ref="D230:N230"/>
    <mergeCell ref="D231:N231"/>
    <mergeCell ref="C224:C225"/>
    <mergeCell ref="D260:N260"/>
    <mergeCell ref="D264:N264"/>
    <mergeCell ref="D269:N269"/>
    <mergeCell ref="B261:B264"/>
    <mergeCell ref="C262:C263"/>
    <mergeCell ref="D265:N265"/>
    <mergeCell ref="D270:N270"/>
    <mergeCell ref="D244:N244"/>
    <mergeCell ref="D249:N249"/>
    <mergeCell ref="B241:B244"/>
    <mergeCell ref="C242:C243"/>
    <mergeCell ref="D245:N245"/>
    <mergeCell ref="B246:B249"/>
    <mergeCell ref="C247:C248"/>
    <mergeCell ref="D254:N254"/>
    <mergeCell ref="D259:N259"/>
    <mergeCell ref="D250:N250"/>
    <mergeCell ref="B251:B254"/>
    <mergeCell ref="C252:C253"/>
    <mergeCell ref="D255:N255"/>
    <mergeCell ref="B256:B259"/>
    <mergeCell ref="C257:C258"/>
    <mergeCell ref="D284:N284"/>
    <mergeCell ref="B281:B284"/>
    <mergeCell ref="C282:C283"/>
    <mergeCell ref="D285:N285"/>
    <mergeCell ref="D289:N289"/>
    <mergeCell ref="B286:B289"/>
    <mergeCell ref="C287:C288"/>
    <mergeCell ref="D274:N274"/>
    <mergeCell ref="B271:B274"/>
    <mergeCell ref="C272:C273"/>
    <mergeCell ref="D275:N275"/>
    <mergeCell ref="D279:N279"/>
    <mergeCell ref="B276:B279"/>
    <mergeCell ref="C277:C278"/>
    <mergeCell ref="D280:N280"/>
    <mergeCell ref="B296:B301"/>
    <mergeCell ref="C297:C298"/>
    <mergeCell ref="C299:C300"/>
    <mergeCell ref="D301:N301"/>
    <mergeCell ref="D302:N302"/>
    <mergeCell ref="D290:N290"/>
    <mergeCell ref="D294:N294"/>
    <mergeCell ref="B291:B294"/>
    <mergeCell ref="C292:C293"/>
    <mergeCell ref="D295:N295"/>
    <mergeCell ref="D306:N306"/>
    <mergeCell ref="D307:N307"/>
    <mergeCell ref="D311:N311"/>
    <mergeCell ref="D312:N312"/>
    <mergeCell ref="D316:N316"/>
    <mergeCell ref="D317:N317"/>
    <mergeCell ref="D321:N321"/>
    <mergeCell ref="D322:N322"/>
    <mergeCell ref="D326:N326"/>
    <mergeCell ref="D327:N327"/>
    <mergeCell ref="D331:N331"/>
    <mergeCell ref="D332:N332"/>
    <mergeCell ref="D336:N336"/>
    <mergeCell ref="D337:N337"/>
    <mergeCell ref="D341:N341"/>
    <mergeCell ref="D342:N342"/>
    <mergeCell ref="D346:N346"/>
    <mergeCell ref="D347:N347"/>
    <mergeCell ref="D372:N372"/>
    <mergeCell ref="D376:N376"/>
    <mergeCell ref="D377:N377"/>
    <mergeCell ref="D381:N381"/>
    <mergeCell ref="D382:N382"/>
    <mergeCell ref="D386:N386"/>
    <mergeCell ref="D387:N387"/>
    <mergeCell ref="D351:N351"/>
    <mergeCell ref="D352:N352"/>
    <mergeCell ref="D356:N356"/>
    <mergeCell ref="D357:N357"/>
    <mergeCell ref="D361:N361"/>
    <mergeCell ref="D362:N362"/>
    <mergeCell ref="D366:N366"/>
    <mergeCell ref="D367:N367"/>
    <mergeCell ref="D371:N371"/>
    <mergeCell ref="D391:N391"/>
    <mergeCell ref="D392:N392"/>
    <mergeCell ref="D396:N396"/>
    <mergeCell ref="D397:N397"/>
    <mergeCell ref="D401:N401"/>
    <mergeCell ref="D402:N402"/>
    <mergeCell ref="D406:N406"/>
    <mergeCell ref="D407:N407"/>
    <mergeCell ref="D411:N411"/>
    <mergeCell ref="D412:N412"/>
    <mergeCell ref="D416:N416"/>
    <mergeCell ref="D417:N417"/>
    <mergeCell ref="D421:N421"/>
    <mergeCell ref="D422:N422"/>
    <mergeCell ref="D426:N426"/>
    <mergeCell ref="D427:N427"/>
    <mergeCell ref="D431:N431"/>
    <mergeCell ref="D432:N432"/>
    <mergeCell ref="D457:N457"/>
    <mergeCell ref="D436:N436"/>
    <mergeCell ref="D437:N437"/>
    <mergeCell ref="D441:N441"/>
    <mergeCell ref="D442:N442"/>
    <mergeCell ref="D446:N446"/>
    <mergeCell ref="D447:N447"/>
    <mergeCell ref="D451:N451"/>
    <mergeCell ref="D452:N452"/>
    <mergeCell ref="D456:N456"/>
  </mergeCells>
  <conditionalFormatting sqref="P11 P13:P16 P18:P21 P23:P26 P28:P32 P34:P37 P39:P42 P44:P47 P49:P52 P54:P57 P59:P62 P64:P67 P69:P72 P74:P76 P79:P83 P85:P88 P90:P93 P95:P98 P100:P103 P105:P108 P110:P113 P115:P118 P120:P123 P125:P128 P130:P133 P135:P138 P140:P143 P200:P206 P208:P218 P220:P231 P233:P240 P242:P245 P247:P250 P252:P255 P262:P265 P267:P270 P272:P275 P257:P260 P277:P280 P282:P285 P287:P290 P292:P295 P297:P302 P304:P307 P309:P312 P314:P317 P319:P322 P324:P327 P329:P332 P334:P337 P339:P342 P344:P347 P349:P352 P354:P357 P359:P362 P364:P367 P369:P372 P374:P377 P379:P382 P384:P387 P389:P392 P394:P397 P399:P402 P404:P407 P409:P412 P414:P417 P419:P422 P424:P427 P429:P432 P434:P437 P439:P442 P444:P447 P449:P452 P454:P457">
    <cfRule type="cellIs" dxfId="13" priority="22" stopIfTrue="1" operator="notEqual">
      <formula>O11</formula>
    </cfRule>
  </conditionalFormatting>
  <conditionalFormatting sqref="Q2:Q10">
    <cfRule type="cellIs" dxfId="12" priority="348" stopIfTrue="1" operator="notEqual">
      <formula>O2</formula>
    </cfRule>
  </conditionalFormatting>
  <conditionalFormatting sqref="P77">
    <cfRule type="cellIs" dxfId="11" priority="17" stopIfTrue="1" operator="notEqual">
      <formula>O77</formula>
    </cfRule>
  </conditionalFormatting>
  <conditionalFormatting sqref="P145:P148">
    <cfRule type="cellIs" dxfId="10" priority="16" stopIfTrue="1" operator="notEqual">
      <formula>O145</formula>
    </cfRule>
  </conditionalFormatting>
  <conditionalFormatting sqref="P150:P153">
    <cfRule type="cellIs" dxfId="9" priority="15" stopIfTrue="1" operator="notEqual">
      <formula>O150</formula>
    </cfRule>
  </conditionalFormatting>
  <conditionalFormatting sqref="P155:P158">
    <cfRule type="cellIs" dxfId="8" priority="14" stopIfTrue="1" operator="notEqual">
      <formula>O155</formula>
    </cfRule>
  </conditionalFormatting>
  <conditionalFormatting sqref="P160:P163">
    <cfRule type="cellIs" dxfId="7" priority="13" stopIfTrue="1" operator="notEqual">
      <formula>O160</formula>
    </cfRule>
  </conditionalFormatting>
  <conditionalFormatting sqref="P165:P168">
    <cfRule type="cellIs" dxfId="6" priority="12" stopIfTrue="1" operator="notEqual">
      <formula>O165</formula>
    </cfRule>
  </conditionalFormatting>
  <conditionalFormatting sqref="P170:P173">
    <cfRule type="cellIs" dxfId="5" priority="10" stopIfTrue="1" operator="notEqual">
      <formula>O170</formula>
    </cfRule>
  </conditionalFormatting>
  <conditionalFormatting sqref="P175:P178">
    <cfRule type="cellIs" dxfId="4" priority="9" stopIfTrue="1" operator="notEqual">
      <formula>O175</formula>
    </cfRule>
  </conditionalFormatting>
  <conditionalFormatting sqref="P180:P183">
    <cfRule type="cellIs" dxfId="3" priority="8" stopIfTrue="1" operator="notEqual">
      <formula>O180</formula>
    </cfRule>
  </conditionalFormatting>
  <conditionalFormatting sqref="P185:P188">
    <cfRule type="cellIs" dxfId="2" priority="7" stopIfTrue="1" operator="notEqual">
      <formula>O185</formula>
    </cfRule>
  </conditionalFormatting>
  <conditionalFormatting sqref="P190:P193">
    <cfRule type="cellIs" dxfId="1" priority="6" stopIfTrue="1" operator="notEqual">
      <formula>O190</formula>
    </cfRule>
  </conditionalFormatting>
  <conditionalFormatting sqref="P195:P198">
    <cfRule type="cellIs" dxfId="0" priority="4" stopIfTrue="1" operator="notEqual">
      <formula>O195</formula>
    </cfRule>
  </conditionalFormatting>
  <pageMargins left="0.7" right="0.7" top="0.75" bottom="0.75" header="0.3" footer="0.3"/>
  <pageSetup paperSize="9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Лист1!Корректирующее_бельё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AlexBO</dc:creator>
  <cp:lastModifiedBy>svitaly</cp:lastModifiedBy>
  <dcterms:created xsi:type="dcterms:W3CDTF">2021-05-28T07:33:53Z</dcterms:created>
  <dcterms:modified xsi:type="dcterms:W3CDTF">2024-11-29T12:09:32Z</dcterms:modified>
</cp:coreProperties>
</file>